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ofukepool\Downloads\"/>
    </mc:Choice>
  </mc:AlternateContent>
  <xr:revisionPtr revIDLastSave="0" documentId="13_ncr:1_{1A84311E-66AD-4D08-B05B-583FBEA36844}" xr6:coauthVersionLast="47" xr6:coauthVersionMax="47" xr10:uidLastSave="{00000000-0000-0000-0000-000000000000}"/>
  <workbookProtection workbookAlgorithmName="SHA-512" workbookHashValue="uKbe8Noej+B2uyryeDlupHG/cL8Znv4k8OYYGyfkeRMZaKROwEyeilU7WFbXtpcTHJKwRcCmAV3qEDpR/LDfbQ==" workbookSaltValue="kn2e2kSb0AXdCHDYVc+LzQ==" workbookSpinCount="100000" lockStructure="1"/>
  <bookViews>
    <workbookView xWindow="-108" yWindow="-108" windowWidth="23256" windowHeight="12576" tabRatio="650" activeTab="2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誓約書" sheetId="10" state="hidden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4" state="hidden" r:id="rId10"/>
  </sheets>
  <definedNames>
    <definedName name="_xlnm.Print_Area" localSheetId="2">リレーオーダー用紙!$A$1:$E$43</definedName>
    <definedName name="_xlnm.Print_Area" localSheetId="1">申込一覧表!$A$1:$W$127</definedName>
    <definedName name="_xlnm.Print_Area" localSheetId="0">申込書!$B$1:$X$47</definedName>
    <definedName name="_xlnm.Print_Area" localSheetId="3">誓約書!$A$1:$Q$20</definedName>
    <definedName name="_xlnm.Print_Titles" localSheetId="1">申込一覧表!$1:$4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7" i="4" l="1"/>
  <c r="AI18" i="4"/>
  <c r="AI19" i="4"/>
  <c r="AI20" i="4"/>
  <c r="AI21" i="4"/>
  <c r="AI22" i="4"/>
  <c r="AI23" i="4"/>
  <c r="AI24" i="4"/>
  <c r="AI25" i="4"/>
  <c r="AI26" i="4"/>
  <c r="AI27" i="4"/>
  <c r="D22" i="14" s="1"/>
  <c r="AI28" i="4"/>
  <c r="AI29" i="4"/>
  <c r="AI30" i="4"/>
  <c r="AI31" i="4"/>
  <c r="AI32" i="4"/>
  <c r="AO32" i="4" s="1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16" i="4"/>
  <c r="K54" i="4"/>
  <c r="K44" i="4"/>
  <c r="K34" i="4"/>
  <c r="K24" i="4"/>
  <c r="A12" i="14"/>
  <c r="A13" i="14"/>
  <c r="A14" i="14"/>
  <c r="A15" i="14"/>
  <c r="A16" i="14"/>
  <c r="A17" i="14"/>
  <c r="A18" i="14"/>
  <c r="A11" i="14"/>
  <c r="G46" i="14"/>
  <c r="G47" i="14"/>
  <c r="BE24" i="4"/>
  <c r="BE25" i="4"/>
  <c r="BE26" i="4"/>
  <c r="G21" i="14" s="1"/>
  <c r="BE27" i="4"/>
  <c r="G22" i="14" s="1"/>
  <c r="BE28" i="4"/>
  <c r="G23" i="14" s="1"/>
  <c r="BE29" i="4"/>
  <c r="G24" i="14" s="1"/>
  <c r="BE30" i="4"/>
  <c r="G25" i="14" s="1"/>
  <c r="BE31" i="4"/>
  <c r="G26" i="14" s="1"/>
  <c r="BE32" i="4"/>
  <c r="G27" i="14" s="1"/>
  <c r="BE33" i="4"/>
  <c r="G28" i="14" s="1"/>
  <c r="BE34" i="4"/>
  <c r="BE35" i="4"/>
  <c r="BE36" i="4"/>
  <c r="G31" i="14" s="1"/>
  <c r="BE37" i="4"/>
  <c r="G32" i="14" s="1"/>
  <c r="BE38" i="4"/>
  <c r="G33" i="14" s="1"/>
  <c r="BE39" i="4"/>
  <c r="G34" i="14" s="1"/>
  <c r="BE40" i="4"/>
  <c r="G35" i="14" s="1"/>
  <c r="BE41" i="4"/>
  <c r="G36" i="14" s="1"/>
  <c r="BE42" i="4"/>
  <c r="G37" i="14" s="1"/>
  <c r="BE43" i="4"/>
  <c r="G38" i="14" s="1"/>
  <c r="BE44" i="4"/>
  <c r="BE45" i="4"/>
  <c r="BE46" i="4"/>
  <c r="G41" i="14" s="1"/>
  <c r="BE47" i="4"/>
  <c r="G42" i="14" s="1"/>
  <c r="BE48" i="4"/>
  <c r="G43" i="14" s="1"/>
  <c r="BE49" i="4"/>
  <c r="G44" i="14" s="1"/>
  <c r="BE50" i="4"/>
  <c r="G45" i="14" s="1"/>
  <c r="BE51" i="4"/>
  <c r="BE52" i="4"/>
  <c r="BE53" i="4"/>
  <c r="G48" i="14" s="1"/>
  <c r="D23" i="14"/>
  <c r="D24" i="14"/>
  <c r="D25" i="14"/>
  <c r="D26" i="14"/>
  <c r="D28" i="14"/>
  <c r="A22" i="14"/>
  <c r="A23" i="14"/>
  <c r="A24" i="14"/>
  <c r="A25" i="14"/>
  <c r="A26" i="14"/>
  <c r="A27" i="14"/>
  <c r="A28" i="14"/>
  <c r="A21" i="14"/>
  <c r="A32" i="14"/>
  <c r="A33" i="14"/>
  <c r="A34" i="14"/>
  <c r="A35" i="14"/>
  <c r="A36" i="14"/>
  <c r="A37" i="14"/>
  <c r="A38" i="14"/>
  <c r="A31" i="14"/>
  <c r="D27" i="4"/>
  <c r="D28" i="4"/>
  <c r="D29" i="4"/>
  <c r="D30" i="4"/>
  <c r="D31" i="4"/>
  <c r="D32" i="4"/>
  <c r="BB32" i="4" s="1"/>
  <c r="I27" i="14" s="1"/>
  <c r="D33" i="4"/>
  <c r="D26" i="4"/>
  <c r="D17" i="4"/>
  <c r="D18" i="4"/>
  <c r="D19" i="4"/>
  <c r="D20" i="4"/>
  <c r="D21" i="4"/>
  <c r="D22" i="4"/>
  <c r="D23" i="4"/>
  <c r="D16" i="4"/>
  <c r="AW32" i="4"/>
  <c r="J27" i="14" s="1"/>
  <c r="AX32" i="4"/>
  <c r="K27" i="14" s="1"/>
  <c r="AY32" i="4"/>
  <c r="L27" i="14" s="1"/>
  <c r="AZ32" i="4"/>
  <c r="M27" i="14" s="1"/>
  <c r="BA32" i="4"/>
  <c r="E27" i="14" s="1"/>
  <c r="U32" i="4"/>
  <c r="V32" i="4"/>
  <c r="W32" i="4"/>
  <c r="X32" i="4"/>
  <c r="Y32" i="4"/>
  <c r="U33" i="4"/>
  <c r="V33" i="4"/>
  <c r="W33" i="4"/>
  <c r="X33" i="4"/>
  <c r="Y33" i="4"/>
  <c r="U34" i="4"/>
  <c r="V34" i="4"/>
  <c r="W34" i="4"/>
  <c r="X34" i="4"/>
  <c r="Y34" i="4"/>
  <c r="BE17" i="4"/>
  <c r="G12" i="14" s="1"/>
  <c r="BE18" i="4"/>
  <c r="G13" i="14" s="1"/>
  <c r="BE19" i="4"/>
  <c r="G14" i="14" s="1"/>
  <c r="BE20" i="4"/>
  <c r="G15" i="14" s="1"/>
  <c r="BE21" i="4"/>
  <c r="G16" i="14" s="1"/>
  <c r="BE22" i="4"/>
  <c r="G17" i="14" s="1"/>
  <c r="BE23" i="4"/>
  <c r="G18" i="14" s="1"/>
  <c r="BE16" i="4"/>
  <c r="G11" i="14" s="1"/>
  <c r="AN32" i="4" l="1"/>
  <c r="AM32" i="4"/>
  <c r="AL32" i="4"/>
  <c r="AS32" i="4"/>
  <c r="AK32" i="4"/>
  <c r="AR32" i="4"/>
  <c r="AJ32" i="4"/>
  <c r="D27" i="14"/>
  <c r="AT32" i="4"/>
  <c r="AQ32" i="4"/>
  <c r="AP32" i="4"/>
  <c r="D47" i="4"/>
  <c r="D48" i="4"/>
  <c r="D49" i="4"/>
  <c r="D50" i="4"/>
  <c r="D51" i="4"/>
  <c r="D52" i="4"/>
  <c r="D53" i="4"/>
  <c r="D46" i="4"/>
  <c r="AP3" i="7" l="1"/>
  <c r="AO3" i="7"/>
  <c r="AN3" i="7"/>
  <c r="Y3" i="7"/>
  <c r="X3" i="7"/>
  <c r="W3" i="7"/>
  <c r="V3" i="7"/>
  <c r="U3" i="7"/>
  <c r="T3" i="7"/>
  <c r="S3" i="7"/>
  <c r="R3" i="7"/>
  <c r="Q3" i="7"/>
  <c r="P3" i="7"/>
  <c r="O3" i="7"/>
  <c r="N3" i="7"/>
  <c r="T44" i="1" l="1"/>
  <c r="B4" i="4" l="1"/>
  <c r="D37" i="4" l="1"/>
  <c r="D38" i="4"/>
  <c r="D39" i="4"/>
  <c r="D40" i="4"/>
  <c r="D41" i="4"/>
  <c r="D42" i="4"/>
  <c r="D43" i="4"/>
  <c r="D36" i="4"/>
  <c r="AS17" i="4"/>
  <c r="AT18" i="4"/>
  <c r="AR19" i="4"/>
  <c r="AS20" i="4"/>
  <c r="AR21" i="4"/>
  <c r="AS22" i="4"/>
  <c r="AR23" i="4"/>
  <c r="AT25" i="4"/>
  <c r="AR26" i="4"/>
  <c r="AR27" i="4"/>
  <c r="AS28" i="4"/>
  <c r="AT29" i="4"/>
  <c r="AR30" i="4"/>
  <c r="AR31" i="4"/>
  <c r="AS33" i="4"/>
  <c r="AT34" i="4"/>
  <c r="AJ36" i="4"/>
  <c r="AR37" i="4"/>
  <c r="AL38" i="4"/>
  <c r="AT39" i="4"/>
  <c r="AR40" i="4"/>
  <c r="AR41" i="4"/>
  <c r="AS42" i="4"/>
  <c r="AT43" i="4"/>
  <c r="AR16" i="4"/>
  <c r="D3" i="2"/>
  <c r="T46" i="1"/>
  <c r="AS34" i="4" l="1"/>
  <c r="AT30" i="4"/>
  <c r="AS29" i="4"/>
  <c r="AT26" i="4"/>
  <c r="AS43" i="4"/>
  <c r="AS25" i="4"/>
  <c r="AT40" i="4"/>
  <c r="AR22" i="4"/>
  <c r="AS39" i="4"/>
  <c r="AS18" i="4"/>
  <c r="AT36" i="4"/>
  <c r="AR17" i="4"/>
  <c r="AR28" i="4"/>
  <c r="AT19" i="4"/>
  <c r="AR43" i="4"/>
  <c r="AT41" i="4"/>
  <c r="AS40" i="4"/>
  <c r="AR39" i="4"/>
  <c r="AT37" i="4"/>
  <c r="AS36" i="4"/>
  <c r="AR34" i="4"/>
  <c r="AT31" i="4"/>
  <c r="AS30" i="4"/>
  <c r="AR29" i="4"/>
  <c r="AT27" i="4"/>
  <c r="AS26" i="4"/>
  <c r="AR25" i="4"/>
  <c r="AT21" i="4"/>
  <c r="AS19" i="4"/>
  <c r="AR18" i="4"/>
  <c r="AT16" i="4"/>
  <c r="AR33" i="4"/>
  <c r="AT42" i="4"/>
  <c r="AS41" i="4"/>
  <c r="AT38" i="4"/>
  <c r="AS37" i="4"/>
  <c r="AR36" i="4"/>
  <c r="AT33" i="4"/>
  <c r="AS31" i="4"/>
  <c r="AT28" i="4"/>
  <c r="AS27" i="4"/>
  <c r="AT22" i="4"/>
  <c r="AS21" i="4"/>
  <c r="AT17" i="4"/>
  <c r="AS16" i="4"/>
  <c r="AR42" i="4"/>
  <c r="AR38" i="4"/>
  <c r="AS38" i="4"/>
  <c r="AS23" i="4"/>
  <c r="AT23" i="4"/>
  <c r="AT20" i="4"/>
  <c r="AR20" i="4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94" i="2"/>
  <c r="CQ95" i="2"/>
  <c r="CQ96" i="2"/>
  <c r="CQ97" i="2"/>
  <c r="CQ98" i="2"/>
  <c r="CQ99" i="2"/>
  <c r="CQ100" i="2"/>
  <c r="CQ101" i="2"/>
  <c r="CQ102" i="2"/>
  <c r="CQ103" i="2"/>
  <c r="CQ104" i="2"/>
  <c r="CQ105" i="2"/>
  <c r="CQ106" i="2"/>
  <c r="CQ107" i="2"/>
  <c r="CQ108" i="2"/>
  <c r="CQ109" i="2"/>
  <c r="CQ110" i="2"/>
  <c r="CQ111" i="2"/>
  <c r="CQ112" i="2"/>
  <c r="CQ113" i="2"/>
  <c r="CQ114" i="2"/>
  <c r="CQ115" i="2"/>
  <c r="CQ116" i="2"/>
  <c r="CQ117" i="2"/>
  <c r="CQ118" i="2"/>
  <c r="CQ119" i="2"/>
  <c r="CQ120" i="2"/>
  <c r="CQ121" i="2"/>
  <c r="CQ122" i="2"/>
  <c r="CQ123" i="2"/>
  <c r="CQ124" i="2"/>
  <c r="CQ125" i="2"/>
  <c r="CQ126" i="2"/>
  <c r="CQ127" i="2"/>
  <c r="CP94" i="2"/>
  <c r="CP95" i="2"/>
  <c r="CP96" i="2"/>
  <c r="CP97" i="2"/>
  <c r="CP98" i="2"/>
  <c r="CP99" i="2"/>
  <c r="CP100" i="2"/>
  <c r="CP101" i="2"/>
  <c r="CP102" i="2"/>
  <c r="CP103" i="2"/>
  <c r="CP104" i="2"/>
  <c r="CP105" i="2"/>
  <c r="CP106" i="2"/>
  <c r="CP107" i="2"/>
  <c r="CP108" i="2"/>
  <c r="CP109" i="2"/>
  <c r="CP110" i="2"/>
  <c r="CP111" i="2"/>
  <c r="CP112" i="2"/>
  <c r="CP113" i="2"/>
  <c r="CP114" i="2"/>
  <c r="CP115" i="2"/>
  <c r="CP116" i="2"/>
  <c r="CP117" i="2"/>
  <c r="CP118" i="2"/>
  <c r="CP119" i="2"/>
  <c r="CP120" i="2"/>
  <c r="CP121" i="2"/>
  <c r="CP122" i="2"/>
  <c r="CP123" i="2"/>
  <c r="CP124" i="2"/>
  <c r="CP125" i="2"/>
  <c r="CP126" i="2"/>
  <c r="CP127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DI7" i="2"/>
  <c r="DJ7" i="2"/>
  <c r="DK7" i="2"/>
  <c r="DL7" i="2"/>
  <c r="DM7" i="2"/>
  <c r="DN7" i="2"/>
  <c r="DO7" i="2"/>
  <c r="DP7" i="2"/>
  <c r="DQ7" i="2"/>
  <c r="DR7" i="2"/>
  <c r="DI8" i="2"/>
  <c r="DJ8" i="2"/>
  <c r="DK8" i="2"/>
  <c r="DL8" i="2"/>
  <c r="DM8" i="2"/>
  <c r="DN8" i="2"/>
  <c r="DO8" i="2"/>
  <c r="DP8" i="2"/>
  <c r="DQ8" i="2"/>
  <c r="DR8" i="2"/>
  <c r="DI9" i="2"/>
  <c r="DJ9" i="2"/>
  <c r="DK9" i="2"/>
  <c r="DL9" i="2"/>
  <c r="DM9" i="2"/>
  <c r="DN9" i="2"/>
  <c r="DO9" i="2"/>
  <c r="DP9" i="2"/>
  <c r="DQ9" i="2"/>
  <c r="DR9" i="2"/>
  <c r="DI10" i="2"/>
  <c r="DJ10" i="2"/>
  <c r="DK10" i="2"/>
  <c r="DL10" i="2"/>
  <c r="DM10" i="2"/>
  <c r="DN10" i="2"/>
  <c r="DO10" i="2"/>
  <c r="DP10" i="2"/>
  <c r="DQ10" i="2"/>
  <c r="DR10" i="2"/>
  <c r="DI11" i="2"/>
  <c r="DJ11" i="2"/>
  <c r="DK11" i="2"/>
  <c r="DL11" i="2"/>
  <c r="DM11" i="2"/>
  <c r="DN11" i="2"/>
  <c r="DO11" i="2"/>
  <c r="DP11" i="2"/>
  <c r="DQ11" i="2"/>
  <c r="DR11" i="2"/>
  <c r="DI12" i="2"/>
  <c r="DJ12" i="2"/>
  <c r="DK12" i="2"/>
  <c r="DL12" i="2"/>
  <c r="DM12" i="2"/>
  <c r="DN12" i="2"/>
  <c r="DO12" i="2"/>
  <c r="DP12" i="2"/>
  <c r="DQ12" i="2"/>
  <c r="DR12" i="2"/>
  <c r="DI13" i="2"/>
  <c r="DJ13" i="2"/>
  <c r="DK13" i="2"/>
  <c r="DL13" i="2"/>
  <c r="DM13" i="2"/>
  <c r="DN13" i="2"/>
  <c r="DO13" i="2"/>
  <c r="DP13" i="2"/>
  <c r="DQ13" i="2"/>
  <c r="DR13" i="2"/>
  <c r="DI14" i="2"/>
  <c r="DJ14" i="2"/>
  <c r="DK14" i="2"/>
  <c r="DL14" i="2"/>
  <c r="DM14" i="2"/>
  <c r="DN14" i="2"/>
  <c r="DO14" i="2"/>
  <c r="DP14" i="2"/>
  <c r="DQ14" i="2"/>
  <c r="DR14" i="2"/>
  <c r="DI15" i="2"/>
  <c r="DJ15" i="2"/>
  <c r="DK15" i="2"/>
  <c r="DL15" i="2"/>
  <c r="DM15" i="2"/>
  <c r="DN15" i="2"/>
  <c r="DO15" i="2"/>
  <c r="DP15" i="2"/>
  <c r="DQ15" i="2"/>
  <c r="DR15" i="2"/>
  <c r="DI16" i="2"/>
  <c r="DJ16" i="2"/>
  <c r="DK16" i="2"/>
  <c r="DL16" i="2"/>
  <c r="DM16" i="2"/>
  <c r="DN16" i="2"/>
  <c r="DO16" i="2"/>
  <c r="DP16" i="2"/>
  <c r="DQ16" i="2"/>
  <c r="DR16" i="2"/>
  <c r="DI17" i="2"/>
  <c r="DJ17" i="2"/>
  <c r="DK17" i="2"/>
  <c r="DL17" i="2"/>
  <c r="DM17" i="2"/>
  <c r="DN17" i="2"/>
  <c r="DO17" i="2"/>
  <c r="DP17" i="2"/>
  <c r="DQ17" i="2"/>
  <c r="DR17" i="2"/>
  <c r="DI18" i="2"/>
  <c r="DJ18" i="2"/>
  <c r="DK18" i="2"/>
  <c r="DL18" i="2"/>
  <c r="DM18" i="2"/>
  <c r="DN18" i="2"/>
  <c r="DO18" i="2"/>
  <c r="DP18" i="2"/>
  <c r="DQ18" i="2"/>
  <c r="DR18" i="2"/>
  <c r="DI19" i="2"/>
  <c r="DJ19" i="2"/>
  <c r="DK19" i="2"/>
  <c r="DL19" i="2"/>
  <c r="DM19" i="2"/>
  <c r="DN19" i="2"/>
  <c r="DO19" i="2"/>
  <c r="DP19" i="2"/>
  <c r="DQ19" i="2"/>
  <c r="DR19" i="2"/>
  <c r="DI20" i="2"/>
  <c r="DJ20" i="2"/>
  <c r="DK20" i="2"/>
  <c r="DL20" i="2"/>
  <c r="DM20" i="2"/>
  <c r="DN20" i="2"/>
  <c r="DO20" i="2"/>
  <c r="DP20" i="2"/>
  <c r="DQ20" i="2"/>
  <c r="DR20" i="2"/>
  <c r="DI21" i="2"/>
  <c r="DJ21" i="2"/>
  <c r="DK21" i="2"/>
  <c r="DL21" i="2"/>
  <c r="DM21" i="2"/>
  <c r="DN21" i="2"/>
  <c r="DO21" i="2"/>
  <c r="DP21" i="2"/>
  <c r="DQ21" i="2"/>
  <c r="DR21" i="2"/>
  <c r="DI22" i="2"/>
  <c r="DJ22" i="2"/>
  <c r="DK22" i="2"/>
  <c r="DL22" i="2"/>
  <c r="DM22" i="2"/>
  <c r="DN22" i="2"/>
  <c r="DO22" i="2"/>
  <c r="DP22" i="2"/>
  <c r="DQ22" i="2"/>
  <c r="DR22" i="2"/>
  <c r="DI23" i="2"/>
  <c r="DJ23" i="2"/>
  <c r="DK23" i="2"/>
  <c r="DL23" i="2"/>
  <c r="DM23" i="2"/>
  <c r="DN23" i="2"/>
  <c r="DO23" i="2"/>
  <c r="DP23" i="2"/>
  <c r="DQ23" i="2"/>
  <c r="DR23" i="2"/>
  <c r="DI24" i="2"/>
  <c r="DJ24" i="2"/>
  <c r="DK24" i="2"/>
  <c r="DL24" i="2"/>
  <c r="DM24" i="2"/>
  <c r="DN24" i="2"/>
  <c r="DO24" i="2"/>
  <c r="DP24" i="2"/>
  <c r="DQ24" i="2"/>
  <c r="DR24" i="2"/>
  <c r="DI25" i="2"/>
  <c r="DJ25" i="2"/>
  <c r="DK25" i="2"/>
  <c r="DL25" i="2"/>
  <c r="DM25" i="2"/>
  <c r="DN25" i="2"/>
  <c r="DO25" i="2"/>
  <c r="DP25" i="2"/>
  <c r="DQ25" i="2"/>
  <c r="DR25" i="2"/>
  <c r="DI26" i="2"/>
  <c r="DJ26" i="2"/>
  <c r="DK26" i="2"/>
  <c r="DL26" i="2"/>
  <c r="DM26" i="2"/>
  <c r="DN26" i="2"/>
  <c r="DO26" i="2"/>
  <c r="DP26" i="2"/>
  <c r="DQ26" i="2"/>
  <c r="DR26" i="2"/>
  <c r="DI27" i="2"/>
  <c r="DJ27" i="2"/>
  <c r="DK27" i="2"/>
  <c r="DL27" i="2"/>
  <c r="DM27" i="2"/>
  <c r="DN27" i="2"/>
  <c r="DO27" i="2"/>
  <c r="DP27" i="2"/>
  <c r="DQ27" i="2"/>
  <c r="DR27" i="2"/>
  <c r="DI28" i="2"/>
  <c r="DJ28" i="2"/>
  <c r="DK28" i="2"/>
  <c r="DL28" i="2"/>
  <c r="DM28" i="2"/>
  <c r="DN28" i="2"/>
  <c r="DO28" i="2"/>
  <c r="DP28" i="2"/>
  <c r="DQ28" i="2"/>
  <c r="DR28" i="2"/>
  <c r="DI29" i="2"/>
  <c r="DJ29" i="2"/>
  <c r="DK29" i="2"/>
  <c r="DL29" i="2"/>
  <c r="DM29" i="2"/>
  <c r="DN29" i="2"/>
  <c r="DO29" i="2"/>
  <c r="DP29" i="2"/>
  <c r="DQ29" i="2"/>
  <c r="DR29" i="2"/>
  <c r="DI30" i="2"/>
  <c r="DJ30" i="2"/>
  <c r="DK30" i="2"/>
  <c r="DL30" i="2"/>
  <c r="DM30" i="2"/>
  <c r="DN30" i="2"/>
  <c r="DO30" i="2"/>
  <c r="DP30" i="2"/>
  <c r="DQ30" i="2"/>
  <c r="DR30" i="2"/>
  <c r="DI31" i="2"/>
  <c r="DJ31" i="2"/>
  <c r="DK31" i="2"/>
  <c r="DL31" i="2"/>
  <c r="DM31" i="2"/>
  <c r="DN31" i="2"/>
  <c r="DO31" i="2"/>
  <c r="DP31" i="2"/>
  <c r="DQ31" i="2"/>
  <c r="DR31" i="2"/>
  <c r="DI32" i="2"/>
  <c r="DJ32" i="2"/>
  <c r="DK32" i="2"/>
  <c r="DL32" i="2"/>
  <c r="DM32" i="2"/>
  <c r="DN32" i="2"/>
  <c r="DO32" i="2"/>
  <c r="DP32" i="2"/>
  <c r="DQ32" i="2"/>
  <c r="DR32" i="2"/>
  <c r="DI33" i="2"/>
  <c r="DJ33" i="2"/>
  <c r="DK33" i="2"/>
  <c r="DL33" i="2"/>
  <c r="DM33" i="2"/>
  <c r="DN33" i="2"/>
  <c r="DO33" i="2"/>
  <c r="DP33" i="2"/>
  <c r="DQ33" i="2"/>
  <c r="DR33" i="2"/>
  <c r="DI34" i="2"/>
  <c r="DJ34" i="2"/>
  <c r="DK34" i="2"/>
  <c r="DL34" i="2"/>
  <c r="DM34" i="2"/>
  <c r="DN34" i="2"/>
  <c r="DO34" i="2"/>
  <c r="DP34" i="2"/>
  <c r="DQ34" i="2"/>
  <c r="DR34" i="2"/>
  <c r="DI35" i="2"/>
  <c r="DJ35" i="2"/>
  <c r="DK35" i="2"/>
  <c r="DL35" i="2"/>
  <c r="DM35" i="2"/>
  <c r="DN35" i="2"/>
  <c r="DO35" i="2"/>
  <c r="DP35" i="2"/>
  <c r="DQ35" i="2"/>
  <c r="DR35" i="2"/>
  <c r="DI36" i="2"/>
  <c r="DJ36" i="2"/>
  <c r="DK36" i="2"/>
  <c r="DL36" i="2"/>
  <c r="DM36" i="2"/>
  <c r="DN36" i="2"/>
  <c r="DO36" i="2"/>
  <c r="DP36" i="2"/>
  <c r="DQ36" i="2"/>
  <c r="DR36" i="2"/>
  <c r="DI37" i="2"/>
  <c r="DJ37" i="2"/>
  <c r="DK37" i="2"/>
  <c r="DL37" i="2"/>
  <c r="DM37" i="2"/>
  <c r="DN37" i="2"/>
  <c r="DO37" i="2"/>
  <c r="DP37" i="2"/>
  <c r="DQ37" i="2"/>
  <c r="DR37" i="2"/>
  <c r="DI38" i="2"/>
  <c r="DJ38" i="2"/>
  <c r="DK38" i="2"/>
  <c r="DL38" i="2"/>
  <c r="DM38" i="2"/>
  <c r="DN38" i="2"/>
  <c r="DO38" i="2"/>
  <c r="DP38" i="2"/>
  <c r="DQ38" i="2"/>
  <c r="DR38" i="2"/>
  <c r="DI39" i="2"/>
  <c r="DJ39" i="2"/>
  <c r="DK39" i="2"/>
  <c r="DL39" i="2"/>
  <c r="DM39" i="2"/>
  <c r="DN39" i="2"/>
  <c r="DO39" i="2"/>
  <c r="DP39" i="2"/>
  <c r="DQ39" i="2"/>
  <c r="DR39" i="2"/>
  <c r="DI40" i="2"/>
  <c r="DJ40" i="2"/>
  <c r="DK40" i="2"/>
  <c r="DL40" i="2"/>
  <c r="DM40" i="2"/>
  <c r="DN40" i="2"/>
  <c r="DO40" i="2"/>
  <c r="DP40" i="2"/>
  <c r="DQ40" i="2"/>
  <c r="DR40" i="2"/>
  <c r="DI41" i="2"/>
  <c r="DJ41" i="2"/>
  <c r="DK41" i="2"/>
  <c r="DL41" i="2"/>
  <c r="DM41" i="2"/>
  <c r="DN41" i="2"/>
  <c r="DO41" i="2"/>
  <c r="DP41" i="2"/>
  <c r="DQ41" i="2"/>
  <c r="DR41" i="2"/>
  <c r="DI42" i="2"/>
  <c r="DJ42" i="2"/>
  <c r="DK42" i="2"/>
  <c r="DL42" i="2"/>
  <c r="DM42" i="2"/>
  <c r="DN42" i="2"/>
  <c r="DO42" i="2"/>
  <c r="DP42" i="2"/>
  <c r="DQ42" i="2"/>
  <c r="DR42" i="2"/>
  <c r="DI43" i="2"/>
  <c r="DJ43" i="2"/>
  <c r="DK43" i="2"/>
  <c r="DL43" i="2"/>
  <c r="DM43" i="2"/>
  <c r="DN43" i="2"/>
  <c r="DO43" i="2"/>
  <c r="DP43" i="2"/>
  <c r="DQ43" i="2"/>
  <c r="DR43" i="2"/>
  <c r="DI44" i="2"/>
  <c r="DJ44" i="2"/>
  <c r="DK44" i="2"/>
  <c r="DL44" i="2"/>
  <c r="DM44" i="2"/>
  <c r="DN44" i="2"/>
  <c r="DO44" i="2"/>
  <c r="DP44" i="2"/>
  <c r="DQ44" i="2"/>
  <c r="DR44" i="2"/>
  <c r="DI45" i="2"/>
  <c r="DJ45" i="2"/>
  <c r="DK45" i="2"/>
  <c r="DL45" i="2"/>
  <c r="DM45" i="2"/>
  <c r="DN45" i="2"/>
  <c r="DO45" i="2"/>
  <c r="DP45" i="2"/>
  <c r="DQ45" i="2"/>
  <c r="DR45" i="2"/>
  <c r="DI46" i="2"/>
  <c r="DJ46" i="2"/>
  <c r="DK46" i="2"/>
  <c r="DL46" i="2"/>
  <c r="DM46" i="2"/>
  <c r="DN46" i="2"/>
  <c r="DO46" i="2"/>
  <c r="DP46" i="2"/>
  <c r="DQ46" i="2"/>
  <c r="DR46" i="2"/>
  <c r="DI47" i="2"/>
  <c r="DJ47" i="2"/>
  <c r="DK47" i="2"/>
  <c r="DL47" i="2"/>
  <c r="DM47" i="2"/>
  <c r="DN47" i="2"/>
  <c r="DO47" i="2"/>
  <c r="DP47" i="2"/>
  <c r="DQ47" i="2"/>
  <c r="DR47" i="2"/>
  <c r="DI48" i="2"/>
  <c r="DJ48" i="2"/>
  <c r="DK48" i="2"/>
  <c r="DL48" i="2"/>
  <c r="DM48" i="2"/>
  <c r="DN48" i="2"/>
  <c r="DO48" i="2"/>
  <c r="DP48" i="2"/>
  <c r="DQ48" i="2"/>
  <c r="DR48" i="2"/>
  <c r="DI49" i="2"/>
  <c r="DJ49" i="2"/>
  <c r="DK49" i="2"/>
  <c r="DL49" i="2"/>
  <c r="DM49" i="2"/>
  <c r="DN49" i="2"/>
  <c r="DO49" i="2"/>
  <c r="DP49" i="2"/>
  <c r="DQ49" i="2"/>
  <c r="DR49" i="2"/>
  <c r="DI50" i="2"/>
  <c r="DJ50" i="2"/>
  <c r="DK50" i="2"/>
  <c r="DL50" i="2"/>
  <c r="DM50" i="2"/>
  <c r="DN50" i="2"/>
  <c r="DO50" i="2"/>
  <c r="DP50" i="2"/>
  <c r="DQ50" i="2"/>
  <c r="DR50" i="2"/>
  <c r="DI51" i="2"/>
  <c r="DJ51" i="2"/>
  <c r="DK51" i="2"/>
  <c r="DL51" i="2"/>
  <c r="DM51" i="2"/>
  <c r="DN51" i="2"/>
  <c r="DO51" i="2"/>
  <c r="DP51" i="2"/>
  <c r="DQ51" i="2"/>
  <c r="DR51" i="2"/>
  <c r="DI52" i="2"/>
  <c r="DJ52" i="2"/>
  <c r="DK52" i="2"/>
  <c r="DL52" i="2"/>
  <c r="DM52" i="2"/>
  <c r="DN52" i="2"/>
  <c r="DO52" i="2"/>
  <c r="DP52" i="2"/>
  <c r="DQ52" i="2"/>
  <c r="DR52" i="2"/>
  <c r="DI53" i="2"/>
  <c r="DJ53" i="2"/>
  <c r="DK53" i="2"/>
  <c r="DL53" i="2"/>
  <c r="DM53" i="2"/>
  <c r="DN53" i="2"/>
  <c r="DO53" i="2"/>
  <c r="DP53" i="2"/>
  <c r="DQ53" i="2"/>
  <c r="DR53" i="2"/>
  <c r="DI54" i="2"/>
  <c r="DJ54" i="2"/>
  <c r="DK54" i="2"/>
  <c r="DL54" i="2"/>
  <c r="DM54" i="2"/>
  <c r="DN54" i="2"/>
  <c r="DO54" i="2"/>
  <c r="DP54" i="2"/>
  <c r="DQ54" i="2"/>
  <c r="DR54" i="2"/>
  <c r="DI55" i="2"/>
  <c r="DJ55" i="2"/>
  <c r="DK55" i="2"/>
  <c r="DL55" i="2"/>
  <c r="DM55" i="2"/>
  <c r="DN55" i="2"/>
  <c r="DO55" i="2"/>
  <c r="DP55" i="2"/>
  <c r="DQ55" i="2"/>
  <c r="DR55" i="2"/>
  <c r="DI56" i="2"/>
  <c r="DJ56" i="2"/>
  <c r="DK56" i="2"/>
  <c r="DL56" i="2"/>
  <c r="DM56" i="2"/>
  <c r="DN56" i="2"/>
  <c r="DO56" i="2"/>
  <c r="DP56" i="2"/>
  <c r="DQ56" i="2"/>
  <c r="DR56" i="2"/>
  <c r="DI57" i="2"/>
  <c r="DJ57" i="2"/>
  <c r="DK57" i="2"/>
  <c r="DL57" i="2"/>
  <c r="DM57" i="2"/>
  <c r="DN57" i="2"/>
  <c r="DO57" i="2"/>
  <c r="DP57" i="2"/>
  <c r="DQ57" i="2"/>
  <c r="DR57" i="2"/>
  <c r="DI58" i="2"/>
  <c r="DJ58" i="2"/>
  <c r="DK58" i="2"/>
  <c r="DL58" i="2"/>
  <c r="DM58" i="2"/>
  <c r="DN58" i="2"/>
  <c r="DO58" i="2"/>
  <c r="DP58" i="2"/>
  <c r="DQ58" i="2"/>
  <c r="DR58" i="2"/>
  <c r="DI59" i="2"/>
  <c r="DJ59" i="2"/>
  <c r="DK59" i="2"/>
  <c r="DL59" i="2"/>
  <c r="DM59" i="2"/>
  <c r="DN59" i="2"/>
  <c r="DO59" i="2"/>
  <c r="DP59" i="2"/>
  <c r="DQ59" i="2"/>
  <c r="DR59" i="2"/>
  <c r="DI60" i="2"/>
  <c r="DJ60" i="2"/>
  <c r="DK60" i="2"/>
  <c r="DL60" i="2"/>
  <c r="DM60" i="2"/>
  <c r="DN60" i="2"/>
  <c r="DO60" i="2"/>
  <c r="DP60" i="2"/>
  <c r="DQ60" i="2"/>
  <c r="DR60" i="2"/>
  <c r="DI61" i="2"/>
  <c r="DJ61" i="2"/>
  <c r="DK61" i="2"/>
  <c r="DL61" i="2"/>
  <c r="DM61" i="2"/>
  <c r="DN61" i="2"/>
  <c r="DO61" i="2"/>
  <c r="DP61" i="2"/>
  <c r="DQ61" i="2"/>
  <c r="DR61" i="2"/>
  <c r="DI62" i="2"/>
  <c r="DJ62" i="2"/>
  <c r="DK62" i="2"/>
  <c r="DL62" i="2"/>
  <c r="DM62" i="2"/>
  <c r="DN62" i="2"/>
  <c r="DO62" i="2"/>
  <c r="DP62" i="2"/>
  <c r="DQ62" i="2"/>
  <c r="DR62" i="2"/>
  <c r="DI63" i="2"/>
  <c r="DJ63" i="2"/>
  <c r="DK63" i="2"/>
  <c r="DL63" i="2"/>
  <c r="DM63" i="2"/>
  <c r="DN63" i="2"/>
  <c r="DO63" i="2"/>
  <c r="DP63" i="2"/>
  <c r="DQ63" i="2"/>
  <c r="DR63" i="2"/>
  <c r="DI64" i="2"/>
  <c r="DJ64" i="2"/>
  <c r="DK64" i="2"/>
  <c r="DL64" i="2"/>
  <c r="DM64" i="2"/>
  <c r="DN64" i="2"/>
  <c r="DO64" i="2"/>
  <c r="DP64" i="2"/>
  <c r="DQ64" i="2"/>
  <c r="DR64" i="2"/>
  <c r="DI65" i="2"/>
  <c r="DJ65" i="2"/>
  <c r="DK65" i="2"/>
  <c r="DL65" i="2"/>
  <c r="DM65" i="2"/>
  <c r="DN65" i="2"/>
  <c r="DO65" i="2"/>
  <c r="DP65" i="2"/>
  <c r="DQ65" i="2"/>
  <c r="DR65" i="2"/>
  <c r="DI68" i="2"/>
  <c r="DJ68" i="2"/>
  <c r="DK68" i="2"/>
  <c r="DL68" i="2"/>
  <c r="DM68" i="2"/>
  <c r="DN68" i="2"/>
  <c r="DO68" i="2"/>
  <c r="DP68" i="2"/>
  <c r="DQ68" i="2"/>
  <c r="DR68" i="2"/>
  <c r="DI69" i="2"/>
  <c r="DJ69" i="2"/>
  <c r="DK69" i="2"/>
  <c r="DL69" i="2"/>
  <c r="DM69" i="2"/>
  <c r="DN69" i="2"/>
  <c r="DO69" i="2"/>
  <c r="DP69" i="2"/>
  <c r="DQ69" i="2"/>
  <c r="DR69" i="2"/>
  <c r="DI70" i="2"/>
  <c r="DJ70" i="2"/>
  <c r="DK70" i="2"/>
  <c r="DL70" i="2"/>
  <c r="DM70" i="2"/>
  <c r="DN70" i="2"/>
  <c r="DO70" i="2"/>
  <c r="DP70" i="2"/>
  <c r="DQ70" i="2"/>
  <c r="DR70" i="2"/>
  <c r="DI71" i="2"/>
  <c r="DJ71" i="2"/>
  <c r="DK71" i="2"/>
  <c r="DL71" i="2"/>
  <c r="DM71" i="2"/>
  <c r="DN71" i="2"/>
  <c r="DO71" i="2"/>
  <c r="DP71" i="2"/>
  <c r="DQ71" i="2"/>
  <c r="DR71" i="2"/>
  <c r="DI72" i="2"/>
  <c r="DJ72" i="2"/>
  <c r="DK72" i="2"/>
  <c r="DL72" i="2"/>
  <c r="DM72" i="2"/>
  <c r="DN72" i="2"/>
  <c r="DO72" i="2"/>
  <c r="DP72" i="2"/>
  <c r="DQ72" i="2"/>
  <c r="DR72" i="2"/>
  <c r="DI73" i="2"/>
  <c r="DJ73" i="2"/>
  <c r="DK73" i="2"/>
  <c r="DL73" i="2"/>
  <c r="DM73" i="2"/>
  <c r="DN73" i="2"/>
  <c r="DO73" i="2"/>
  <c r="DP73" i="2"/>
  <c r="DQ73" i="2"/>
  <c r="DR73" i="2"/>
  <c r="DI74" i="2"/>
  <c r="DJ74" i="2"/>
  <c r="DK74" i="2"/>
  <c r="DL74" i="2"/>
  <c r="DM74" i="2"/>
  <c r="DN74" i="2"/>
  <c r="DO74" i="2"/>
  <c r="DP74" i="2"/>
  <c r="DQ74" i="2"/>
  <c r="DR74" i="2"/>
  <c r="DI75" i="2"/>
  <c r="DJ75" i="2"/>
  <c r="DK75" i="2"/>
  <c r="DL75" i="2"/>
  <c r="DM75" i="2"/>
  <c r="DN75" i="2"/>
  <c r="DO75" i="2"/>
  <c r="DP75" i="2"/>
  <c r="DQ75" i="2"/>
  <c r="DR75" i="2"/>
  <c r="DI76" i="2"/>
  <c r="DJ76" i="2"/>
  <c r="DK76" i="2"/>
  <c r="DL76" i="2"/>
  <c r="DM76" i="2"/>
  <c r="DN76" i="2"/>
  <c r="DO76" i="2"/>
  <c r="DP76" i="2"/>
  <c r="DQ76" i="2"/>
  <c r="DR76" i="2"/>
  <c r="DI77" i="2"/>
  <c r="DJ77" i="2"/>
  <c r="DK77" i="2"/>
  <c r="DL77" i="2"/>
  <c r="DM77" i="2"/>
  <c r="DN77" i="2"/>
  <c r="DO77" i="2"/>
  <c r="DP77" i="2"/>
  <c r="DQ77" i="2"/>
  <c r="DR77" i="2"/>
  <c r="DI78" i="2"/>
  <c r="DJ78" i="2"/>
  <c r="DK78" i="2"/>
  <c r="DL78" i="2"/>
  <c r="DM78" i="2"/>
  <c r="DN78" i="2"/>
  <c r="DO78" i="2"/>
  <c r="DP78" i="2"/>
  <c r="DQ78" i="2"/>
  <c r="DR78" i="2"/>
  <c r="DI79" i="2"/>
  <c r="DJ79" i="2"/>
  <c r="DK79" i="2"/>
  <c r="DL79" i="2"/>
  <c r="DM79" i="2"/>
  <c r="DN79" i="2"/>
  <c r="DO79" i="2"/>
  <c r="DP79" i="2"/>
  <c r="DQ79" i="2"/>
  <c r="DR79" i="2"/>
  <c r="DI80" i="2"/>
  <c r="DJ80" i="2"/>
  <c r="DK80" i="2"/>
  <c r="DL80" i="2"/>
  <c r="DM80" i="2"/>
  <c r="DN80" i="2"/>
  <c r="DO80" i="2"/>
  <c r="DP80" i="2"/>
  <c r="DQ80" i="2"/>
  <c r="DR80" i="2"/>
  <c r="DI81" i="2"/>
  <c r="DJ81" i="2"/>
  <c r="DK81" i="2"/>
  <c r="DL81" i="2"/>
  <c r="DM81" i="2"/>
  <c r="DN81" i="2"/>
  <c r="DO81" i="2"/>
  <c r="DP81" i="2"/>
  <c r="DQ81" i="2"/>
  <c r="DR81" i="2"/>
  <c r="DI82" i="2"/>
  <c r="DJ82" i="2"/>
  <c r="DK82" i="2"/>
  <c r="DL82" i="2"/>
  <c r="DM82" i="2"/>
  <c r="DN82" i="2"/>
  <c r="DO82" i="2"/>
  <c r="DP82" i="2"/>
  <c r="DQ82" i="2"/>
  <c r="DR82" i="2"/>
  <c r="DI83" i="2"/>
  <c r="DJ83" i="2"/>
  <c r="DK83" i="2"/>
  <c r="DL83" i="2"/>
  <c r="DM83" i="2"/>
  <c r="DN83" i="2"/>
  <c r="DO83" i="2"/>
  <c r="DP83" i="2"/>
  <c r="DQ83" i="2"/>
  <c r="DR83" i="2"/>
  <c r="DI84" i="2"/>
  <c r="DJ84" i="2"/>
  <c r="DK84" i="2"/>
  <c r="DL84" i="2"/>
  <c r="DM84" i="2"/>
  <c r="DN84" i="2"/>
  <c r="DO84" i="2"/>
  <c r="DP84" i="2"/>
  <c r="DQ84" i="2"/>
  <c r="DR84" i="2"/>
  <c r="DI85" i="2"/>
  <c r="DJ85" i="2"/>
  <c r="DK85" i="2"/>
  <c r="DL85" i="2"/>
  <c r="DM85" i="2"/>
  <c r="DN85" i="2"/>
  <c r="DO85" i="2"/>
  <c r="DP85" i="2"/>
  <c r="DQ85" i="2"/>
  <c r="DR85" i="2"/>
  <c r="DI86" i="2"/>
  <c r="DJ86" i="2"/>
  <c r="DK86" i="2"/>
  <c r="DL86" i="2"/>
  <c r="DM86" i="2"/>
  <c r="DN86" i="2"/>
  <c r="DO86" i="2"/>
  <c r="DP86" i="2"/>
  <c r="DQ86" i="2"/>
  <c r="DR86" i="2"/>
  <c r="DI87" i="2"/>
  <c r="DJ87" i="2"/>
  <c r="DK87" i="2"/>
  <c r="DL87" i="2"/>
  <c r="DM87" i="2"/>
  <c r="DN87" i="2"/>
  <c r="DO87" i="2"/>
  <c r="DP87" i="2"/>
  <c r="DQ87" i="2"/>
  <c r="DR87" i="2"/>
  <c r="DI88" i="2"/>
  <c r="DJ88" i="2"/>
  <c r="DK88" i="2"/>
  <c r="DL88" i="2"/>
  <c r="DM88" i="2"/>
  <c r="DN88" i="2"/>
  <c r="DO88" i="2"/>
  <c r="DP88" i="2"/>
  <c r="DQ88" i="2"/>
  <c r="DR88" i="2"/>
  <c r="DI89" i="2"/>
  <c r="DJ89" i="2"/>
  <c r="DK89" i="2"/>
  <c r="DL89" i="2"/>
  <c r="DM89" i="2"/>
  <c r="DN89" i="2"/>
  <c r="DO89" i="2"/>
  <c r="DP89" i="2"/>
  <c r="DQ89" i="2"/>
  <c r="DR89" i="2"/>
  <c r="DI90" i="2"/>
  <c r="DJ90" i="2"/>
  <c r="DK90" i="2"/>
  <c r="DL90" i="2"/>
  <c r="DM90" i="2"/>
  <c r="DN90" i="2"/>
  <c r="DO90" i="2"/>
  <c r="DP90" i="2"/>
  <c r="DQ90" i="2"/>
  <c r="DR90" i="2"/>
  <c r="DI91" i="2"/>
  <c r="DJ91" i="2"/>
  <c r="DK91" i="2"/>
  <c r="DL91" i="2"/>
  <c r="DM91" i="2"/>
  <c r="DN91" i="2"/>
  <c r="DO91" i="2"/>
  <c r="DP91" i="2"/>
  <c r="DQ91" i="2"/>
  <c r="DR91" i="2"/>
  <c r="DI92" i="2"/>
  <c r="DJ92" i="2"/>
  <c r="DK92" i="2"/>
  <c r="DL92" i="2"/>
  <c r="DM92" i="2"/>
  <c r="DN92" i="2"/>
  <c r="DO92" i="2"/>
  <c r="DP92" i="2"/>
  <c r="DQ92" i="2"/>
  <c r="DR92" i="2"/>
  <c r="DI93" i="2"/>
  <c r="DJ93" i="2"/>
  <c r="DK93" i="2"/>
  <c r="DL93" i="2"/>
  <c r="DM93" i="2"/>
  <c r="DN93" i="2"/>
  <c r="DO93" i="2"/>
  <c r="DP93" i="2"/>
  <c r="DQ93" i="2"/>
  <c r="DR93" i="2"/>
  <c r="DI94" i="2"/>
  <c r="DJ94" i="2"/>
  <c r="DK94" i="2"/>
  <c r="DL94" i="2"/>
  <c r="DM94" i="2"/>
  <c r="DN94" i="2"/>
  <c r="DO94" i="2"/>
  <c r="DP94" i="2"/>
  <c r="DQ94" i="2"/>
  <c r="DR94" i="2"/>
  <c r="DI95" i="2"/>
  <c r="DJ95" i="2"/>
  <c r="DK95" i="2"/>
  <c r="DL95" i="2"/>
  <c r="DM95" i="2"/>
  <c r="DN95" i="2"/>
  <c r="DO95" i="2"/>
  <c r="DP95" i="2"/>
  <c r="DQ95" i="2"/>
  <c r="DR95" i="2"/>
  <c r="DI96" i="2"/>
  <c r="DJ96" i="2"/>
  <c r="DK96" i="2"/>
  <c r="DL96" i="2"/>
  <c r="DM96" i="2"/>
  <c r="DN96" i="2"/>
  <c r="DO96" i="2"/>
  <c r="DP96" i="2"/>
  <c r="DQ96" i="2"/>
  <c r="DR96" i="2"/>
  <c r="DI97" i="2"/>
  <c r="DJ97" i="2"/>
  <c r="DK97" i="2"/>
  <c r="DL97" i="2"/>
  <c r="DM97" i="2"/>
  <c r="DN97" i="2"/>
  <c r="DO97" i="2"/>
  <c r="DP97" i="2"/>
  <c r="DQ97" i="2"/>
  <c r="DR97" i="2"/>
  <c r="DI98" i="2"/>
  <c r="DJ98" i="2"/>
  <c r="DK98" i="2"/>
  <c r="DL98" i="2"/>
  <c r="DM98" i="2"/>
  <c r="DN98" i="2"/>
  <c r="DO98" i="2"/>
  <c r="DP98" i="2"/>
  <c r="DQ98" i="2"/>
  <c r="DR98" i="2"/>
  <c r="DI99" i="2"/>
  <c r="DJ99" i="2"/>
  <c r="DK99" i="2"/>
  <c r="DL99" i="2"/>
  <c r="DM99" i="2"/>
  <c r="DN99" i="2"/>
  <c r="DO99" i="2"/>
  <c r="DP99" i="2"/>
  <c r="DQ99" i="2"/>
  <c r="DR99" i="2"/>
  <c r="DI100" i="2"/>
  <c r="DJ100" i="2"/>
  <c r="DK100" i="2"/>
  <c r="DL100" i="2"/>
  <c r="DM100" i="2"/>
  <c r="DN100" i="2"/>
  <c r="DO100" i="2"/>
  <c r="DP100" i="2"/>
  <c r="DQ100" i="2"/>
  <c r="DR100" i="2"/>
  <c r="DI101" i="2"/>
  <c r="DJ101" i="2"/>
  <c r="DK101" i="2"/>
  <c r="DL101" i="2"/>
  <c r="DM101" i="2"/>
  <c r="DN101" i="2"/>
  <c r="DO101" i="2"/>
  <c r="DP101" i="2"/>
  <c r="DQ101" i="2"/>
  <c r="DR101" i="2"/>
  <c r="DI102" i="2"/>
  <c r="DJ102" i="2"/>
  <c r="DK102" i="2"/>
  <c r="DL102" i="2"/>
  <c r="DM102" i="2"/>
  <c r="DN102" i="2"/>
  <c r="DO102" i="2"/>
  <c r="DP102" i="2"/>
  <c r="DQ102" i="2"/>
  <c r="DR102" i="2"/>
  <c r="DI103" i="2"/>
  <c r="DJ103" i="2"/>
  <c r="DK103" i="2"/>
  <c r="DL103" i="2"/>
  <c r="DM103" i="2"/>
  <c r="DN103" i="2"/>
  <c r="DO103" i="2"/>
  <c r="DP103" i="2"/>
  <c r="DQ103" i="2"/>
  <c r="DR103" i="2"/>
  <c r="DI104" i="2"/>
  <c r="DJ104" i="2"/>
  <c r="DK104" i="2"/>
  <c r="DL104" i="2"/>
  <c r="DM104" i="2"/>
  <c r="DN104" i="2"/>
  <c r="DO104" i="2"/>
  <c r="DP104" i="2"/>
  <c r="DQ104" i="2"/>
  <c r="DR104" i="2"/>
  <c r="DI105" i="2"/>
  <c r="DJ105" i="2"/>
  <c r="DK105" i="2"/>
  <c r="DL105" i="2"/>
  <c r="DM105" i="2"/>
  <c r="DN105" i="2"/>
  <c r="DO105" i="2"/>
  <c r="DP105" i="2"/>
  <c r="DQ105" i="2"/>
  <c r="DR105" i="2"/>
  <c r="DI106" i="2"/>
  <c r="DJ106" i="2"/>
  <c r="DK106" i="2"/>
  <c r="DL106" i="2"/>
  <c r="DM106" i="2"/>
  <c r="DN106" i="2"/>
  <c r="DO106" i="2"/>
  <c r="DP106" i="2"/>
  <c r="DQ106" i="2"/>
  <c r="DR106" i="2"/>
  <c r="DI107" i="2"/>
  <c r="DJ107" i="2"/>
  <c r="DK107" i="2"/>
  <c r="DL107" i="2"/>
  <c r="DM107" i="2"/>
  <c r="DN107" i="2"/>
  <c r="DO107" i="2"/>
  <c r="DP107" i="2"/>
  <c r="DQ107" i="2"/>
  <c r="DR107" i="2"/>
  <c r="DI108" i="2"/>
  <c r="DJ108" i="2"/>
  <c r="DK108" i="2"/>
  <c r="DL108" i="2"/>
  <c r="DM108" i="2"/>
  <c r="DN108" i="2"/>
  <c r="DO108" i="2"/>
  <c r="DP108" i="2"/>
  <c r="DQ108" i="2"/>
  <c r="DR108" i="2"/>
  <c r="DI109" i="2"/>
  <c r="DJ109" i="2"/>
  <c r="DK109" i="2"/>
  <c r="DL109" i="2"/>
  <c r="DM109" i="2"/>
  <c r="DN109" i="2"/>
  <c r="DO109" i="2"/>
  <c r="DP109" i="2"/>
  <c r="DQ109" i="2"/>
  <c r="DR109" i="2"/>
  <c r="DI110" i="2"/>
  <c r="DJ110" i="2"/>
  <c r="DK110" i="2"/>
  <c r="DL110" i="2"/>
  <c r="DM110" i="2"/>
  <c r="DN110" i="2"/>
  <c r="DO110" i="2"/>
  <c r="DP110" i="2"/>
  <c r="DQ110" i="2"/>
  <c r="DR110" i="2"/>
  <c r="DI111" i="2"/>
  <c r="DJ111" i="2"/>
  <c r="DK111" i="2"/>
  <c r="DL111" i="2"/>
  <c r="DM111" i="2"/>
  <c r="DN111" i="2"/>
  <c r="DO111" i="2"/>
  <c r="DP111" i="2"/>
  <c r="DQ111" i="2"/>
  <c r="DR111" i="2"/>
  <c r="DI112" i="2"/>
  <c r="DJ112" i="2"/>
  <c r="DK112" i="2"/>
  <c r="DL112" i="2"/>
  <c r="DM112" i="2"/>
  <c r="DN112" i="2"/>
  <c r="DO112" i="2"/>
  <c r="DP112" i="2"/>
  <c r="DQ112" i="2"/>
  <c r="DR112" i="2"/>
  <c r="DI113" i="2"/>
  <c r="DJ113" i="2"/>
  <c r="DK113" i="2"/>
  <c r="DL113" i="2"/>
  <c r="DM113" i="2"/>
  <c r="DN113" i="2"/>
  <c r="DO113" i="2"/>
  <c r="DP113" i="2"/>
  <c r="DQ113" i="2"/>
  <c r="DR113" i="2"/>
  <c r="DI114" i="2"/>
  <c r="DJ114" i="2"/>
  <c r="DK114" i="2"/>
  <c r="DL114" i="2"/>
  <c r="DM114" i="2"/>
  <c r="DN114" i="2"/>
  <c r="DO114" i="2"/>
  <c r="DP114" i="2"/>
  <c r="DQ114" i="2"/>
  <c r="DR114" i="2"/>
  <c r="DI115" i="2"/>
  <c r="DJ115" i="2"/>
  <c r="DK115" i="2"/>
  <c r="DL115" i="2"/>
  <c r="DM115" i="2"/>
  <c r="DN115" i="2"/>
  <c r="DO115" i="2"/>
  <c r="DP115" i="2"/>
  <c r="DQ115" i="2"/>
  <c r="DR115" i="2"/>
  <c r="DI116" i="2"/>
  <c r="DJ116" i="2"/>
  <c r="DK116" i="2"/>
  <c r="DL116" i="2"/>
  <c r="DM116" i="2"/>
  <c r="DN116" i="2"/>
  <c r="DO116" i="2"/>
  <c r="DP116" i="2"/>
  <c r="DQ116" i="2"/>
  <c r="DR116" i="2"/>
  <c r="DI117" i="2"/>
  <c r="DJ117" i="2"/>
  <c r="DK117" i="2"/>
  <c r="DL117" i="2"/>
  <c r="DM117" i="2"/>
  <c r="DN117" i="2"/>
  <c r="DO117" i="2"/>
  <c r="DP117" i="2"/>
  <c r="DQ117" i="2"/>
  <c r="DR117" i="2"/>
  <c r="DI118" i="2"/>
  <c r="DJ118" i="2"/>
  <c r="DK118" i="2"/>
  <c r="DL118" i="2"/>
  <c r="DM118" i="2"/>
  <c r="DN118" i="2"/>
  <c r="DO118" i="2"/>
  <c r="DP118" i="2"/>
  <c r="DQ118" i="2"/>
  <c r="DR118" i="2"/>
  <c r="DI119" i="2"/>
  <c r="DJ119" i="2"/>
  <c r="DK119" i="2"/>
  <c r="DL119" i="2"/>
  <c r="DM119" i="2"/>
  <c r="DN119" i="2"/>
  <c r="DO119" i="2"/>
  <c r="DP119" i="2"/>
  <c r="DQ119" i="2"/>
  <c r="DR119" i="2"/>
  <c r="DI120" i="2"/>
  <c r="DJ120" i="2"/>
  <c r="DK120" i="2"/>
  <c r="DL120" i="2"/>
  <c r="DM120" i="2"/>
  <c r="DN120" i="2"/>
  <c r="DO120" i="2"/>
  <c r="DP120" i="2"/>
  <c r="DQ120" i="2"/>
  <c r="DR120" i="2"/>
  <c r="DI121" i="2"/>
  <c r="DJ121" i="2"/>
  <c r="DK121" i="2"/>
  <c r="DL121" i="2"/>
  <c r="DM121" i="2"/>
  <c r="DN121" i="2"/>
  <c r="DO121" i="2"/>
  <c r="DP121" i="2"/>
  <c r="DQ121" i="2"/>
  <c r="DR121" i="2"/>
  <c r="DI122" i="2"/>
  <c r="DJ122" i="2"/>
  <c r="DK122" i="2"/>
  <c r="DL122" i="2"/>
  <c r="DM122" i="2"/>
  <c r="DN122" i="2"/>
  <c r="DO122" i="2"/>
  <c r="DP122" i="2"/>
  <c r="DQ122" i="2"/>
  <c r="DR122" i="2"/>
  <c r="DI123" i="2"/>
  <c r="DJ123" i="2"/>
  <c r="DK123" i="2"/>
  <c r="DL123" i="2"/>
  <c r="DM123" i="2"/>
  <c r="DN123" i="2"/>
  <c r="DO123" i="2"/>
  <c r="DP123" i="2"/>
  <c r="DQ123" i="2"/>
  <c r="DR123" i="2"/>
  <c r="DI124" i="2"/>
  <c r="DJ124" i="2"/>
  <c r="DK124" i="2"/>
  <c r="DL124" i="2"/>
  <c r="DM124" i="2"/>
  <c r="DN124" i="2"/>
  <c r="DO124" i="2"/>
  <c r="DP124" i="2"/>
  <c r="DQ124" i="2"/>
  <c r="DR124" i="2"/>
  <c r="DI125" i="2"/>
  <c r="DJ125" i="2"/>
  <c r="DK125" i="2"/>
  <c r="DL125" i="2"/>
  <c r="DM125" i="2"/>
  <c r="DN125" i="2"/>
  <c r="DO125" i="2"/>
  <c r="DP125" i="2"/>
  <c r="DQ125" i="2"/>
  <c r="DR125" i="2"/>
  <c r="DI126" i="2"/>
  <c r="DJ126" i="2"/>
  <c r="DK126" i="2"/>
  <c r="DL126" i="2"/>
  <c r="DM126" i="2"/>
  <c r="DN126" i="2"/>
  <c r="DO126" i="2"/>
  <c r="DP126" i="2"/>
  <c r="DQ126" i="2"/>
  <c r="DR126" i="2"/>
  <c r="DI127" i="2"/>
  <c r="DJ127" i="2"/>
  <c r="DK127" i="2"/>
  <c r="DL127" i="2"/>
  <c r="DM127" i="2"/>
  <c r="DN127" i="2"/>
  <c r="DO127" i="2"/>
  <c r="DP127" i="2"/>
  <c r="DQ127" i="2"/>
  <c r="DR127" i="2"/>
  <c r="DR6" i="2"/>
  <c r="DQ6" i="2"/>
  <c r="DP6" i="2"/>
  <c r="DO6" i="2"/>
  <c r="DN6" i="2"/>
  <c r="DM6" i="2"/>
  <c r="DL6" i="2"/>
  <c r="DK6" i="2"/>
  <c r="DJ6" i="2"/>
  <c r="DI6" i="2"/>
  <c r="DH6" i="2"/>
  <c r="CX6" i="2"/>
  <c r="D94" i="2"/>
  <c r="AV94" i="2" s="1"/>
  <c r="D95" i="2"/>
  <c r="AV95" i="2" s="1"/>
  <c r="D96" i="2"/>
  <c r="AV96" i="2" s="1"/>
  <c r="D97" i="2"/>
  <c r="AV97" i="2" s="1"/>
  <c r="D98" i="2"/>
  <c r="AV98" i="2" s="1"/>
  <c r="D99" i="2"/>
  <c r="AV99" i="2" s="1"/>
  <c r="D100" i="2"/>
  <c r="AV100" i="2" s="1"/>
  <c r="D101" i="2"/>
  <c r="AV101" i="2" s="1"/>
  <c r="D102" i="2"/>
  <c r="AV102" i="2" s="1"/>
  <c r="D103" i="2"/>
  <c r="AV103" i="2" s="1"/>
  <c r="D104" i="2"/>
  <c r="AV104" i="2" s="1"/>
  <c r="D105" i="2"/>
  <c r="AV105" i="2" s="1"/>
  <c r="D106" i="2"/>
  <c r="AV106" i="2" s="1"/>
  <c r="D107" i="2"/>
  <c r="AV107" i="2" s="1"/>
  <c r="D108" i="2"/>
  <c r="AV108" i="2" s="1"/>
  <c r="D109" i="2"/>
  <c r="AV109" i="2" s="1"/>
  <c r="D110" i="2"/>
  <c r="AV110" i="2" s="1"/>
  <c r="D111" i="2"/>
  <c r="AV111" i="2" s="1"/>
  <c r="D112" i="2"/>
  <c r="AV112" i="2" s="1"/>
  <c r="D113" i="2"/>
  <c r="AV113" i="2" s="1"/>
  <c r="D114" i="2"/>
  <c r="AV114" i="2" s="1"/>
  <c r="D115" i="2"/>
  <c r="AV115" i="2" s="1"/>
  <c r="D116" i="2"/>
  <c r="AV116" i="2" s="1"/>
  <c r="D117" i="2"/>
  <c r="AV117" i="2" s="1"/>
  <c r="D118" i="2"/>
  <c r="AV118" i="2" s="1"/>
  <c r="D119" i="2"/>
  <c r="AV119" i="2" s="1"/>
  <c r="D120" i="2"/>
  <c r="AV120" i="2" s="1"/>
  <c r="D121" i="2"/>
  <c r="AV121" i="2" s="1"/>
  <c r="D122" i="2"/>
  <c r="AV122" i="2" s="1"/>
  <c r="D123" i="2"/>
  <c r="AV123" i="2" s="1"/>
  <c r="D124" i="2"/>
  <c r="AV124" i="2" s="1"/>
  <c r="D125" i="2"/>
  <c r="AV125" i="2" s="1"/>
  <c r="D126" i="2"/>
  <c r="AV126" i="2" s="1"/>
  <c r="D127" i="2"/>
  <c r="AV127" i="2" s="1"/>
  <c r="D66" i="2"/>
  <c r="D67" i="2"/>
  <c r="D40" i="2"/>
  <c r="AV40" i="2" s="1"/>
  <c r="D41" i="2"/>
  <c r="AV41" i="2" s="1"/>
  <c r="D42" i="2"/>
  <c r="AV42" i="2" s="1"/>
  <c r="D43" i="2"/>
  <c r="AV43" i="2" s="1"/>
  <c r="D44" i="2"/>
  <c r="AV44" i="2" s="1"/>
  <c r="D45" i="2"/>
  <c r="AV45" i="2" s="1"/>
  <c r="D46" i="2"/>
  <c r="AV46" i="2" s="1"/>
  <c r="D47" i="2"/>
  <c r="AV47" i="2" s="1"/>
  <c r="D48" i="2"/>
  <c r="AV48" i="2" s="1"/>
  <c r="D49" i="2"/>
  <c r="AV49" i="2" s="1"/>
  <c r="D50" i="2"/>
  <c r="AV50" i="2" s="1"/>
  <c r="D51" i="2"/>
  <c r="AV51" i="2" s="1"/>
  <c r="D52" i="2"/>
  <c r="AV52" i="2" s="1"/>
  <c r="D53" i="2"/>
  <c r="AV53" i="2" s="1"/>
  <c r="D54" i="2"/>
  <c r="AV54" i="2" s="1"/>
  <c r="D55" i="2"/>
  <c r="AV55" i="2" s="1"/>
  <c r="D56" i="2"/>
  <c r="AV56" i="2" s="1"/>
  <c r="D57" i="2"/>
  <c r="AV57" i="2" s="1"/>
  <c r="D58" i="2"/>
  <c r="AV58" i="2" s="1"/>
  <c r="D59" i="2"/>
  <c r="AV59" i="2" s="1"/>
  <c r="D60" i="2"/>
  <c r="AV60" i="2" s="1"/>
  <c r="D61" i="2"/>
  <c r="AV61" i="2" s="1"/>
  <c r="D62" i="2"/>
  <c r="AV62" i="2" s="1"/>
  <c r="D63" i="2"/>
  <c r="AV63" i="2" s="1"/>
  <c r="D64" i="2"/>
  <c r="AV64" i="2" s="1"/>
  <c r="D65" i="2"/>
  <c r="AV65" i="2" s="1"/>
  <c r="AW7" i="2"/>
  <c r="DV7" i="2" s="1"/>
  <c r="AX7" i="2"/>
  <c r="DW7" i="2" s="1"/>
  <c r="AY7" i="2"/>
  <c r="DX7" i="2" s="1"/>
  <c r="AZ7" i="2"/>
  <c r="DY7" i="2" s="1"/>
  <c r="BA7" i="2"/>
  <c r="DZ7" i="2" s="1"/>
  <c r="BB7" i="2"/>
  <c r="EA7" i="2" s="1"/>
  <c r="AW8" i="2"/>
  <c r="DV8" i="2" s="1"/>
  <c r="AX8" i="2"/>
  <c r="DW8" i="2" s="1"/>
  <c r="AY8" i="2"/>
  <c r="DX8" i="2" s="1"/>
  <c r="AZ8" i="2"/>
  <c r="DY8" i="2" s="1"/>
  <c r="BA8" i="2"/>
  <c r="DZ8" i="2" s="1"/>
  <c r="BB8" i="2"/>
  <c r="EA8" i="2" s="1"/>
  <c r="AW9" i="2"/>
  <c r="DV9" i="2" s="1"/>
  <c r="AX9" i="2"/>
  <c r="DW9" i="2" s="1"/>
  <c r="AY9" i="2"/>
  <c r="DX9" i="2" s="1"/>
  <c r="AZ9" i="2"/>
  <c r="DY9" i="2" s="1"/>
  <c r="BA9" i="2"/>
  <c r="DZ9" i="2" s="1"/>
  <c r="BB9" i="2"/>
  <c r="EA9" i="2" s="1"/>
  <c r="AW10" i="2"/>
  <c r="DV10" i="2" s="1"/>
  <c r="AX10" i="2"/>
  <c r="DW10" i="2" s="1"/>
  <c r="AY10" i="2"/>
  <c r="DX10" i="2" s="1"/>
  <c r="AZ10" i="2"/>
  <c r="DY10" i="2" s="1"/>
  <c r="BA10" i="2"/>
  <c r="DZ10" i="2" s="1"/>
  <c r="BB10" i="2"/>
  <c r="EA10" i="2" s="1"/>
  <c r="AW11" i="2"/>
  <c r="DV11" i="2" s="1"/>
  <c r="AX11" i="2"/>
  <c r="DW11" i="2" s="1"/>
  <c r="AY11" i="2"/>
  <c r="DX11" i="2" s="1"/>
  <c r="AZ11" i="2"/>
  <c r="DY11" i="2" s="1"/>
  <c r="BA11" i="2"/>
  <c r="DZ11" i="2" s="1"/>
  <c r="BB11" i="2"/>
  <c r="EA11" i="2" s="1"/>
  <c r="AW12" i="2"/>
  <c r="DV12" i="2" s="1"/>
  <c r="AX12" i="2"/>
  <c r="DW12" i="2" s="1"/>
  <c r="AY12" i="2"/>
  <c r="DX12" i="2" s="1"/>
  <c r="AZ12" i="2"/>
  <c r="DY12" i="2" s="1"/>
  <c r="BA12" i="2"/>
  <c r="DZ12" i="2" s="1"/>
  <c r="BB12" i="2"/>
  <c r="EA12" i="2" s="1"/>
  <c r="AW13" i="2"/>
  <c r="DV13" i="2" s="1"/>
  <c r="AX13" i="2"/>
  <c r="DW13" i="2" s="1"/>
  <c r="AY13" i="2"/>
  <c r="DX13" i="2" s="1"/>
  <c r="AZ13" i="2"/>
  <c r="DY13" i="2" s="1"/>
  <c r="BA13" i="2"/>
  <c r="DZ13" i="2" s="1"/>
  <c r="BB13" i="2"/>
  <c r="EA13" i="2" s="1"/>
  <c r="AW14" i="2"/>
  <c r="DV14" i="2" s="1"/>
  <c r="AX14" i="2"/>
  <c r="DW14" i="2" s="1"/>
  <c r="AY14" i="2"/>
  <c r="DX14" i="2" s="1"/>
  <c r="AZ14" i="2"/>
  <c r="DY14" i="2" s="1"/>
  <c r="BA14" i="2"/>
  <c r="DZ14" i="2" s="1"/>
  <c r="BB14" i="2"/>
  <c r="EA14" i="2" s="1"/>
  <c r="AW15" i="2"/>
  <c r="DV15" i="2" s="1"/>
  <c r="AX15" i="2"/>
  <c r="DW15" i="2" s="1"/>
  <c r="AY15" i="2"/>
  <c r="DX15" i="2" s="1"/>
  <c r="AZ15" i="2"/>
  <c r="DY15" i="2" s="1"/>
  <c r="BA15" i="2"/>
  <c r="DZ15" i="2" s="1"/>
  <c r="BB15" i="2"/>
  <c r="EA15" i="2" s="1"/>
  <c r="AW16" i="2"/>
  <c r="DV16" i="2" s="1"/>
  <c r="AX16" i="2"/>
  <c r="DW16" i="2" s="1"/>
  <c r="AY16" i="2"/>
  <c r="DX16" i="2" s="1"/>
  <c r="AZ16" i="2"/>
  <c r="DY16" i="2" s="1"/>
  <c r="BA16" i="2"/>
  <c r="DZ16" i="2" s="1"/>
  <c r="BB16" i="2"/>
  <c r="EA16" i="2" s="1"/>
  <c r="AW17" i="2"/>
  <c r="DV17" i="2" s="1"/>
  <c r="AX17" i="2"/>
  <c r="DW17" i="2" s="1"/>
  <c r="AY17" i="2"/>
  <c r="DX17" i="2" s="1"/>
  <c r="AZ17" i="2"/>
  <c r="DY17" i="2" s="1"/>
  <c r="BA17" i="2"/>
  <c r="DZ17" i="2" s="1"/>
  <c r="BB17" i="2"/>
  <c r="EA17" i="2" s="1"/>
  <c r="AW18" i="2"/>
  <c r="DV18" i="2" s="1"/>
  <c r="AX18" i="2"/>
  <c r="DW18" i="2" s="1"/>
  <c r="AY18" i="2"/>
  <c r="DX18" i="2" s="1"/>
  <c r="AZ18" i="2"/>
  <c r="DY18" i="2" s="1"/>
  <c r="BA18" i="2"/>
  <c r="DZ18" i="2" s="1"/>
  <c r="BB18" i="2"/>
  <c r="EA18" i="2" s="1"/>
  <c r="AW19" i="2"/>
  <c r="DV19" i="2" s="1"/>
  <c r="AX19" i="2"/>
  <c r="DW19" i="2" s="1"/>
  <c r="AY19" i="2"/>
  <c r="DX19" i="2" s="1"/>
  <c r="AZ19" i="2"/>
  <c r="DY19" i="2" s="1"/>
  <c r="BA19" i="2"/>
  <c r="DZ19" i="2" s="1"/>
  <c r="BB19" i="2"/>
  <c r="EA19" i="2" s="1"/>
  <c r="AW20" i="2"/>
  <c r="DV20" i="2" s="1"/>
  <c r="AX20" i="2"/>
  <c r="DW20" i="2" s="1"/>
  <c r="AY20" i="2"/>
  <c r="DX20" i="2" s="1"/>
  <c r="AZ20" i="2"/>
  <c r="DY20" i="2" s="1"/>
  <c r="BA20" i="2"/>
  <c r="DZ20" i="2" s="1"/>
  <c r="BB20" i="2"/>
  <c r="EA20" i="2" s="1"/>
  <c r="AW21" i="2"/>
  <c r="DV21" i="2" s="1"/>
  <c r="AX21" i="2"/>
  <c r="DW21" i="2" s="1"/>
  <c r="AY21" i="2"/>
  <c r="DX21" i="2" s="1"/>
  <c r="AZ21" i="2"/>
  <c r="DY21" i="2" s="1"/>
  <c r="BA21" i="2"/>
  <c r="DZ21" i="2" s="1"/>
  <c r="BB21" i="2"/>
  <c r="EA21" i="2" s="1"/>
  <c r="AW22" i="2"/>
  <c r="DV22" i="2" s="1"/>
  <c r="AX22" i="2"/>
  <c r="DW22" i="2" s="1"/>
  <c r="AY22" i="2"/>
  <c r="DX22" i="2" s="1"/>
  <c r="AZ22" i="2"/>
  <c r="DY22" i="2" s="1"/>
  <c r="BA22" i="2"/>
  <c r="DZ22" i="2" s="1"/>
  <c r="BB22" i="2"/>
  <c r="EA22" i="2" s="1"/>
  <c r="AW23" i="2"/>
  <c r="DV23" i="2" s="1"/>
  <c r="AX23" i="2"/>
  <c r="DW23" i="2" s="1"/>
  <c r="AY23" i="2"/>
  <c r="DX23" i="2" s="1"/>
  <c r="AZ23" i="2"/>
  <c r="DY23" i="2" s="1"/>
  <c r="BA23" i="2"/>
  <c r="DZ23" i="2" s="1"/>
  <c r="BB23" i="2"/>
  <c r="EA23" i="2" s="1"/>
  <c r="AW24" i="2"/>
  <c r="DV24" i="2" s="1"/>
  <c r="AX24" i="2"/>
  <c r="DW24" i="2" s="1"/>
  <c r="AY24" i="2"/>
  <c r="DX24" i="2" s="1"/>
  <c r="AZ24" i="2"/>
  <c r="DY24" i="2" s="1"/>
  <c r="BA24" i="2"/>
  <c r="DZ24" i="2" s="1"/>
  <c r="BB24" i="2"/>
  <c r="EA24" i="2" s="1"/>
  <c r="AW25" i="2"/>
  <c r="DV25" i="2" s="1"/>
  <c r="AX25" i="2"/>
  <c r="DW25" i="2" s="1"/>
  <c r="AY25" i="2"/>
  <c r="DX25" i="2" s="1"/>
  <c r="AZ25" i="2"/>
  <c r="DY25" i="2" s="1"/>
  <c r="BA25" i="2"/>
  <c r="DZ25" i="2" s="1"/>
  <c r="BB25" i="2"/>
  <c r="EA25" i="2" s="1"/>
  <c r="AW26" i="2"/>
  <c r="DV26" i="2" s="1"/>
  <c r="AX26" i="2"/>
  <c r="DW26" i="2" s="1"/>
  <c r="AY26" i="2"/>
  <c r="DX26" i="2" s="1"/>
  <c r="AZ26" i="2"/>
  <c r="DY26" i="2" s="1"/>
  <c r="BA26" i="2"/>
  <c r="DZ26" i="2" s="1"/>
  <c r="BB26" i="2"/>
  <c r="EA26" i="2" s="1"/>
  <c r="AW27" i="2"/>
  <c r="DV27" i="2" s="1"/>
  <c r="AX27" i="2"/>
  <c r="DW27" i="2" s="1"/>
  <c r="AY27" i="2"/>
  <c r="DX27" i="2" s="1"/>
  <c r="AZ27" i="2"/>
  <c r="DY27" i="2" s="1"/>
  <c r="BA27" i="2"/>
  <c r="DZ27" i="2" s="1"/>
  <c r="BB27" i="2"/>
  <c r="EA27" i="2" s="1"/>
  <c r="AW28" i="2"/>
  <c r="DV28" i="2" s="1"/>
  <c r="AX28" i="2"/>
  <c r="DW28" i="2" s="1"/>
  <c r="AY28" i="2"/>
  <c r="DX28" i="2" s="1"/>
  <c r="AZ28" i="2"/>
  <c r="DY28" i="2" s="1"/>
  <c r="BA28" i="2"/>
  <c r="DZ28" i="2" s="1"/>
  <c r="BB28" i="2"/>
  <c r="EA28" i="2" s="1"/>
  <c r="AW29" i="2"/>
  <c r="DV29" i="2" s="1"/>
  <c r="AX29" i="2"/>
  <c r="DW29" i="2" s="1"/>
  <c r="AY29" i="2"/>
  <c r="DX29" i="2" s="1"/>
  <c r="AZ29" i="2"/>
  <c r="DY29" i="2" s="1"/>
  <c r="BA29" i="2"/>
  <c r="DZ29" i="2" s="1"/>
  <c r="BB29" i="2"/>
  <c r="EA29" i="2" s="1"/>
  <c r="AW30" i="2"/>
  <c r="DV30" i="2" s="1"/>
  <c r="AX30" i="2"/>
  <c r="DW30" i="2" s="1"/>
  <c r="AY30" i="2"/>
  <c r="DX30" i="2" s="1"/>
  <c r="AZ30" i="2"/>
  <c r="DY30" i="2" s="1"/>
  <c r="BA30" i="2"/>
  <c r="DZ30" i="2" s="1"/>
  <c r="BB30" i="2"/>
  <c r="EA30" i="2" s="1"/>
  <c r="AW31" i="2"/>
  <c r="DV31" i="2" s="1"/>
  <c r="AX31" i="2"/>
  <c r="DW31" i="2" s="1"/>
  <c r="AY31" i="2"/>
  <c r="DX31" i="2" s="1"/>
  <c r="AZ31" i="2"/>
  <c r="DY31" i="2" s="1"/>
  <c r="BA31" i="2"/>
  <c r="DZ31" i="2" s="1"/>
  <c r="BB31" i="2"/>
  <c r="EA31" i="2" s="1"/>
  <c r="AW32" i="2"/>
  <c r="DV32" i="2" s="1"/>
  <c r="AX32" i="2"/>
  <c r="DW32" i="2" s="1"/>
  <c r="AY32" i="2"/>
  <c r="DX32" i="2" s="1"/>
  <c r="AZ32" i="2"/>
  <c r="DY32" i="2" s="1"/>
  <c r="BA32" i="2"/>
  <c r="DZ32" i="2" s="1"/>
  <c r="BB32" i="2"/>
  <c r="EA32" i="2" s="1"/>
  <c r="AW33" i="2"/>
  <c r="DV33" i="2" s="1"/>
  <c r="AX33" i="2"/>
  <c r="DW33" i="2" s="1"/>
  <c r="AY33" i="2"/>
  <c r="DX33" i="2" s="1"/>
  <c r="AZ33" i="2"/>
  <c r="DY33" i="2" s="1"/>
  <c r="BA33" i="2"/>
  <c r="DZ33" i="2" s="1"/>
  <c r="BB33" i="2"/>
  <c r="EA33" i="2" s="1"/>
  <c r="AW34" i="2"/>
  <c r="DV34" i="2" s="1"/>
  <c r="AX34" i="2"/>
  <c r="DW34" i="2" s="1"/>
  <c r="AY34" i="2"/>
  <c r="DX34" i="2" s="1"/>
  <c r="AZ34" i="2"/>
  <c r="DY34" i="2" s="1"/>
  <c r="BA34" i="2"/>
  <c r="DZ34" i="2" s="1"/>
  <c r="BB34" i="2"/>
  <c r="EA34" i="2" s="1"/>
  <c r="AW35" i="2"/>
  <c r="DV35" i="2" s="1"/>
  <c r="AX35" i="2"/>
  <c r="DW35" i="2" s="1"/>
  <c r="AY35" i="2"/>
  <c r="DX35" i="2" s="1"/>
  <c r="AZ35" i="2"/>
  <c r="DY35" i="2" s="1"/>
  <c r="BA35" i="2"/>
  <c r="DZ35" i="2" s="1"/>
  <c r="BB35" i="2"/>
  <c r="EA35" i="2" s="1"/>
  <c r="AW36" i="2"/>
  <c r="DV36" i="2" s="1"/>
  <c r="AX36" i="2"/>
  <c r="DW36" i="2" s="1"/>
  <c r="AY36" i="2"/>
  <c r="DX36" i="2" s="1"/>
  <c r="AZ36" i="2"/>
  <c r="DY36" i="2" s="1"/>
  <c r="BA36" i="2"/>
  <c r="DZ36" i="2" s="1"/>
  <c r="BB36" i="2"/>
  <c r="EA36" i="2" s="1"/>
  <c r="AW37" i="2"/>
  <c r="DV37" i="2" s="1"/>
  <c r="AX37" i="2"/>
  <c r="DW37" i="2" s="1"/>
  <c r="AY37" i="2"/>
  <c r="DX37" i="2" s="1"/>
  <c r="AZ37" i="2"/>
  <c r="DY37" i="2" s="1"/>
  <c r="BA37" i="2"/>
  <c r="DZ37" i="2" s="1"/>
  <c r="BB37" i="2"/>
  <c r="EA37" i="2" s="1"/>
  <c r="AW38" i="2"/>
  <c r="DV38" i="2" s="1"/>
  <c r="AX38" i="2"/>
  <c r="DW38" i="2" s="1"/>
  <c r="AY38" i="2"/>
  <c r="DX38" i="2" s="1"/>
  <c r="AZ38" i="2"/>
  <c r="DY38" i="2" s="1"/>
  <c r="BA38" i="2"/>
  <c r="DZ38" i="2" s="1"/>
  <c r="BB38" i="2"/>
  <c r="EA38" i="2" s="1"/>
  <c r="AW39" i="2"/>
  <c r="DV39" i="2" s="1"/>
  <c r="AX39" i="2"/>
  <c r="DW39" i="2" s="1"/>
  <c r="AY39" i="2"/>
  <c r="DX39" i="2" s="1"/>
  <c r="AZ39" i="2"/>
  <c r="DY39" i="2" s="1"/>
  <c r="BA39" i="2"/>
  <c r="DZ39" i="2" s="1"/>
  <c r="BB39" i="2"/>
  <c r="EA39" i="2" s="1"/>
  <c r="AW40" i="2"/>
  <c r="DV40" i="2" s="1"/>
  <c r="AX40" i="2"/>
  <c r="DW40" i="2" s="1"/>
  <c r="AY40" i="2"/>
  <c r="DX40" i="2" s="1"/>
  <c r="AZ40" i="2"/>
  <c r="DY40" i="2" s="1"/>
  <c r="BA40" i="2"/>
  <c r="DZ40" i="2" s="1"/>
  <c r="BB40" i="2"/>
  <c r="EA40" i="2" s="1"/>
  <c r="AW41" i="2"/>
  <c r="DV41" i="2" s="1"/>
  <c r="AX41" i="2"/>
  <c r="DW41" i="2" s="1"/>
  <c r="AY41" i="2"/>
  <c r="DX41" i="2" s="1"/>
  <c r="AZ41" i="2"/>
  <c r="DY41" i="2" s="1"/>
  <c r="BA41" i="2"/>
  <c r="DZ41" i="2" s="1"/>
  <c r="BB41" i="2"/>
  <c r="EA41" i="2" s="1"/>
  <c r="AW42" i="2"/>
  <c r="DV42" i="2" s="1"/>
  <c r="AX42" i="2"/>
  <c r="DW42" i="2" s="1"/>
  <c r="AY42" i="2"/>
  <c r="DX42" i="2" s="1"/>
  <c r="AZ42" i="2"/>
  <c r="DY42" i="2" s="1"/>
  <c r="BA42" i="2"/>
  <c r="DZ42" i="2" s="1"/>
  <c r="BB42" i="2"/>
  <c r="EA42" i="2" s="1"/>
  <c r="AW43" i="2"/>
  <c r="DV43" i="2" s="1"/>
  <c r="AX43" i="2"/>
  <c r="DW43" i="2" s="1"/>
  <c r="AY43" i="2"/>
  <c r="DX43" i="2" s="1"/>
  <c r="AZ43" i="2"/>
  <c r="DY43" i="2" s="1"/>
  <c r="BA43" i="2"/>
  <c r="DZ43" i="2" s="1"/>
  <c r="BB43" i="2"/>
  <c r="EA43" i="2" s="1"/>
  <c r="AW44" i="2"/>
  <c r="DV44" i="2" s="1"/>
  <c r="AX44" i="2"/>
  <c r="DW44" i="2" s="1"/>
  <c r="AY44" i="2"/>
  <c r="DX44" i="2" s="1"/>
  <c r="AZ44" i="2"/>
  <c r="DY44" i="2" s="1"/>
  <c r="BA44" i="2"/>
  <c r="DZ44" i="2" s="1"/>
  <c r="BB44" i="2"/>
  <c r="EA44" i="2" s="1"/>
  <c r="AW45" i="2"/>
  <c r="DV45" i="2" s="1"/>
  <c r="AX45" i="2"/>
  <c r="DW45" i="2" s="1"/>
  <c r="AY45" i="2"/>
  <c r="DX45" i="2" s="1"/>
  <c r="AZ45" i="2"/>
  <c r="DY45" i="2" s="1"/>
  <c r="BA45" i="2"/>
  <c r="DZ45" i="2" s="1"/>
  <c r="BB45" i="2"/>
  <c r="EA45" i="2" s="1"/>
  <c r="AW46" i="2"/>
  <c r="DV46" i="2" s="1"/>
  <c r="AX46" i="2"/>
  <c r="DW46" i="2" s="1"/>
  <c r="AY46" i="2"/>
  <c r="DX46" i="2" s="1"/>
  <c r="AZ46" i="2"/>
  <c r="DY46" i="2" s="1"/>
  <c r="BA46" i="2"/>
  <c r="DZ46" i="2" s="1"/>
  <c r="BB46" i="2"/>
  <c r="EA46" i="2" s="1"/>
  <c r="AW47" i="2"/>
  <c r="DV47" i="2" s="1"/>
  <c r="AX47" i="2"/>
  <c r="DW47" i="2" s="1"/>
  <c r="AY47" i="2"/>
  <c r="DX47" i="2" s="1"/>
  <c r="AZ47" i="2"/>
  <c r="DY47" i="2" s="1"/>
  <c r="BA47" i="2"/>
  <c r="DZ47" i="2" s="1"/>
  <c r="BB47" i="2"/>
  <c r="EA47" i="2" s="1"/>
  <c r="AW48" i="2"/>
  <c r="DV48" i="2" s="1"/>
  <c r="AX48" i="2"/>
  <c r="DW48" i="2" s="1"/>
  <c r="AY48" i="2"/>
  <c r="DX48" i="2" s="1"/>
  <c r="AZ48" i="2"/>
  <c r="DY48" i="2" s="1"/>
  <c r="BA48" i="2"/>
  <c r="DZ48" i="2" s="1"/>
  <c r="BB48" i="2"/>
  <c r="EA48" i="2" s="1"/>
  <c r="AW49" i="2"/>
  <c r="DV49" i="2" s="1"/>
  <c r="AX49" i="2"/>
  <c r="DW49" i="2" s="1"/>
  <c r="AY49" i="2"/>
  <c r="DX49" i="2" s="1"/>
  <c r="AZ49" i="2"/>
  <c r="DY49" i="2" s="1"/>
  <c r="BA49" i="2"/>
  <c r="DZ49" i="2" s="1"/>
  <c r="BB49" i="2"/>
  <c r="EA49" i="2" s="1"/>
  <c r="AW50" i="2"/>
  <c r="DV50" i="2" s="1"/>
  <c r="AX50" i="2"/>
  <c r="DW50" i="2" s="1"/>
  <c r="AY50" i="2"/>
  <c r="DX50" i="2" s="1"/>
  <c r="AZ50" i="2"/>
  <c r="DY50" i="2" s="1"/>
  <c r="BA50" i="2"/>
  <c r="DZ50" i="2" s="1"/>
  <c r="BB50" i="2"/>
  <c r="EA50" i="2" s="1"/>
  <c r="AW51" i="2"/>
  <c r="DV51" i="2" s="1"/>
  <c r="AX51" i="2"/>
  <c r="DW51" i="2" s="1"/>
  <c r="AY51" i="2"/>
  <c r="DX51" i="2" s="1"/>
  <c r="AZ51" i="2"/>
  <c r="DY51" i="2" s="1"/>
  <c r="BA51" i="2"/>
  <c r="DZ51" i="2" s="1"/>
  <c r="BB51" i="2"/>
  <c r="EA51" i="2" s="1"/>
  <c r="AW52" i="2"/>
  <c r="DV52" i="2" s="1"/>
  <c r="AX52" i="2"/>
  <c r="DW52" i="2" s="1"/>
  <c r="AY52" i="2"/>
  <c r="DX52" i="2" s="1"/>
  <c r="AZ52" i="2"/>
  <c r="DY52" i="2" s="1"/>
  <c r="BA52" i="2"/>
  <c r="DZ52" i="2" s="1"/>
  <c r="BB52" i="2"/>
  <c r="EA52" i="2" s="1"/>
  <c r="AW53" i="2"/>
  <c r="DV53" i="2" s="1"/>
  <c r="AX53" i="2"/>
  <c r="DW53" i="2" s="1"/>
  <c r="AY53" i="2"/>
  <c r="DX53" i="2" s="1"/>
  <c r="AZ53" i="2"/>
  <c r="DY53" i="2" s="1"/>
  <c r="BA53" i="2"/>
  <c r="DZ53" i="2" s="1"/>
  <c r="BB53" i="2"/>
  <c r="EA53" i="2" s="1"/>
  <c r="AW54" i="2"/>
  <c r="DV54" i="2" s="1"/>
  <c r="AX54" i="2"/>
  <c r="DW54" i="2" s="1"/>
  <c r="AY54" i="2"/>
  <c r="DX54" i="2" s="1"/>
  <c r="AZ54" i="2"/>
  <c r="DY54" i="2" s="1"/>
  <c r="BA54" i="2"/>
  <c r="DZ54" i="2" s="1"/>
  <c r="BB54" i="2"/>
  <c r="EA54" i="2" s="1"/>
  <c r="AW55" i="2"/>
  <c r="DV55" i="2" s="1"/>
  <c r="AX55" i="2"/>
  <c r="DW55" i="2" s="1"/>
  <c r="AY55" i="2"/>
  <c r="DX55" i="2" s="1"/>
  <c r="AZ55" i="2"/>
  <c r="DY55" i="2" s="1"/>
  <c r="BA55" i="2"/>
  <c r="DZ55" i="2" s="1"/>
  <c r="BB55" i="2"/>
  <c r="EA55" i="2" s="1"/>
  <c r="AW56" i="2"/>
  <c r="DV56" i="2" s="1"/>
  <c r="AX56" i="2"/>
  <c r="DW56" i="2" s="1"/>
  <c r="AY56" i="2"/>
  <c r="DX56" i="2" s="1"/>
  <c r="AZ56" i="2"/>
  <c r="DY56" i="2" s="1"/>
  <c r="BA56" i="2"/>
  <c r="DZ56" i="2" s="1"/>
  <c r="BB56" i="2"/>
  <c r="EA56" i="2" s="1"/>
  <c r="AW57" i="2"/>
  <c r="DV57" i="2" s="1"/>
  <c r="AX57" i="2"/>
  <c r="DW57" i="2" s="1"/>
  <c r="AY57" i="2"/>
  <c r="DX57" i="2" s="1"/>
  <c r="AZ57" i="2"/>
  <c r="DY57" i="2" s="1"/>
  <c r="BA57" i="2"/>
  <c r="DZ57" i="2" s="1"/>
  <c r="BB57" i="2"/>
  <c r="EA57" i="2" s="1"/>
  <c r="AW58" i="2"/>
  <c r="DV58" i="2" s="1"/>
  <c r="AX58" i="2"/>
  <c r="DW58" i="2" s="1"/>
  <c r="AY58" i="2"/>
  <c r="DX58" i="2" s="1"/>
  <c r="AZ58" i="2"/>
  <c r="DY58" i="2" s="1"/>
  <c r="BA58" i="2"/>
  <c r="DZ58" i="2" s="1"/>
  <c r="BB58" i="2"/>
  <c r="EA58" i="2" s="1"/>
  <c r="AW59" i="2"/>
  <c r="DV59" i="2" s="1"/>
  <c r="AX59" i="2"/>
  <c r="DW59" i="2" s="1"/>
  <c r="AY59" i="2"/>
  <c r="DX59" i="2" s="1"/>
  <c r="AZ59" i="2"/>
  <c r="DY59" i="2" s="1"/>
  <c r="BA59" i="2"/>
  <c r="DZ59" i="2" s="1"/>
  <c r="BB59" i="2"/>
  <c r="EA59" i="2" s="1"/>
  <c r="AW60" i="2"/>
  <c r="DV60" i="2" s="1"/>
  <c r="AX60" i="2"/>
  <c r="DW60" i="2" s="1"/>
  <c r="AY60" i="2"/>
  <c r="DX60" i="2" s="1"/>
  <c r="AZ60" i="2"/>
  <c r="DY60" i="2" s="1"/>
  <c r="BA60" i="2"/>
  <c r="DZ60" i="2" s="1"/>
  <c r="BB60" i="2"/>
  <c r="EA60" i="2" s="1"/>
  <c r="AW61" i="2"/>
  <c r="DV61" i="2" s="1"/>
  <c r="AX61" i="2"/>
  <c r="DW61" i="2" s="1"/>
  <c r="AY61" i="2"/>
  <c r="DX61" i="2" s="1"/>
  <c r="AZ61" i="2"/>
  <c r="DY61" i="2" s="1"/>
  <c r="BA61" i="2"/>
  <c r="DZ61" i="2" s="1"/>
  <c r="BB61" i="2"/>
  <c r="EA61" i="2" s="1"/>
  <c r="AW62" i="2"/>
  <c r="DV62" i="2" s="1"/>
  <c r="AX62" i="2"/>
  <c r="DW62" i="2" s="1"/>
  <c r="AY62" i="2"/>
  <c r="DX62" i="2" s="1"/>
  <c r="AZ62" i="2"/>
  <c r="DY62" i="2" s="1"/>
  <c r="BA62" i="2"/>
  <c r="DZ62" i="2" s="1"/>
  <c r="BB62" i="2"/>
  <c r="EA62" i="2" s="1"/>
  <c r="AW63" i="2"/>
  <c r="DV63" i="2" s="1"/>
  <c r="AX63" i="2"/>
  <c r="DW63" i="2" s="1"/>
  <c r="AY63" i="2"/>
  <c r="DX63" i="2" s="1"/>
  <c r="AZ63" i="2"/>
  <c r="DY63" i="2" s="1"/>
  <c r="BA63" i="2"/>
  <c r="DZ63" i="2" s="1"/>
  <c r="BB63" i="2"/>
  <c r="EA63" i="2" s="1"/>
  <c r="AW64" i="2"/>
  <c r="DV64" i="2" s="1"/>
  <c r="AX64" i="2"/>
  <c r="DW64" i="2" s="1"/>
  <c r="AY64" i="2"/>
  <c r="DX64" i="2" s="1"/>
  <c r="AZ64" i="2"/>
  <c r="DY64" i="2" s="1"/>
  <c r="BA64" i="2"/>
  <c r="DZ64" i="2" s="1"/>
  <c r="BB64" i="2"/>
  <c r="EA64" i="2" s="1"/>
  <c r="AW65" i="2"/>
  <c r="DV65" i="2" s="1"/>
  <c r="AX65" i="2"/>
  <c r="DW65" i="2" s="1"/>
  <c r="AY65" i="2"/>
  <c r="DX65" i="2" s="1"/>
  <c r="AZ65" i="2"/>
  <c r="DY65" i="2" s="1"/>
  <c r="BA65" i="2"/>
  <c r="DZ65" i="2" s="1"/>
  <c r="BB65" i="2"/>
  <c r="EA65" i="2" s="1"/>
  <c r="AW68" i="2"/>
  <c r="DV68" i="2" s="1"/>
  <c r="AX68" i="2"/>
  <c r="DW68" i="2" s="1"/>
  <c r="AY68" i="2"/>
  <c r="DX68" i="2" s="1"/>
  <c r="AZ68" i="2"/>
  <c r="DY68" i="2" s="1"/>
  <c r="BA68" i="2"/>
  <c r="DZ68" i="2" s="1"/>
  <c r="BB68" i="2"/>
  <c r="EA68" i="2" s="1"/>
  <c r="AW69" i="2"/>
  <c r="DV69" i="2" s="1"/>
  <c r="AX69" i="2"/>
  <c r="DW69" i="2" s="1"/>
  <c r="AY69" i="2"/>
  <c r="DX69" i="2" s="1"/>
  <c r="AZ69" i="2"/>
  <c r="DY69" i="2" s="1"/>
  <c r="BA69" i="2"/>
  <c r="DZ69" i="2" s="1"/>
  <c r="BB69" i="2"/>
  <c r="EA69" i="2" s="1"/>
  <c r="AW70" i="2"/>
  <c r="DV70" i="2" s="1"/>
  <c r="AX70" i="2"/>
  <c r="DW70" i="2" s="1"/>
  <c r="AY70" i="2"/>
  <c r="DX70" i="2" s="1"/>
  <c r="AZ70" i="2"/>
  <c r="DY70" i="2" s="1"/>
  <c r="BA70" i="2"/>
  <c r="DZ70" i="2" s="1"/>
  <c r="BB70" i="2"/>
  <c r="EA70" i="2" s="1"/>
  <c r="AW71" i="2"/>
  <c r="DV71" i="2" s="1"/>
  <c r="AX71" i="2"/>
  <c r="DW71" i="2" s="1"/>
  <c r="AY71" i="2"/>
  <c r="DX71" i="2" s="1"/>
  <c r="AZ71" i="2"/>
  <c r="DY71" i="2" s="1"/>
  <c r="BA71" i="2"/>
  <c r="DZ71" i="2" s="1"/>
  <c r="BB71" i="2"/>
  <c r="EA71" i="2" s="1"/>
  <c r="AW72" i="2"/>
  <c r="DV72" i="2" s="1"/>
  <c r="AX72" i="2"/>
  <c r="DW72" i="2" s="1"/>
  <c r="AY72" i="2"/>
  <c r="DX72" i="2" s="1"/>
  <c r="AZ72" i="2"/>
  <c r="DY72" i="2" s="1"/>
  <c r="BA72" i="2"/>
  <c r="DZ72" i="2" s="1"/>
  <c r="BB72" i="2"/>
  <c r="EA72" i="2" s="1"/>
  <c r="AW73" i="2"/>
  <c r="DV73" i="2" s="1"/>
  <c r="AX73" i="2"/>
  <c r="DW73" i="2" s="1"/>
  <c r="AY73" i="2"/>
  <c r="DX73" i="2" s="1"/>
  <c r="AZ73" i="2"/>
  <c r="DY73" i="2" s="1"/>
  <c r="BA73" i="2"/>
  <c r="DZ73" i="2" s="1"/>
  <c r="BB73" i="2"/>
  <c r="EA73" i="2" s="1"/>
  <c r="AW74" i="2"/>
  <c r="DV74" i="2" s="1"/>
  <c r="AX74" i="2"/>
  <c r="DW74" i="2" s="1"/>
  <c r="AY74" i="2"/>
  <c r="DX74" i="2" s="1"/>
  <c r="AZ74" i="2"/>
  <c r="DY74" i="2" s="1"/>
  <c r="BA74" i="2"/>
  <c r="DZ74" i="2" s="1"/>
  <c r="BB74" i="2"/>
  <c r="EA74" i="2" s="1"/>
  <c r="AW75" i="2"/>
  <c r="DV75" i="2" s="1"/>
  <c r="AX75" i="2"/>
  <c r="DW75" i="2" s="1"/>
  <c r="AY75" i="2"/>
  <c r="DX75" i="2" s="1"/>
  <c r="AZ75" i="2"/>
  <c r="DY75" i="2" s="1"/>
  <c r="BA75" i="2"/>
  <c r="DZ75" i="2" s="1"/>
  <c r="BB75" i="2"/>
  <c r="EA75" i="2" s="1"/>
  <c r="AW76" i="2"/>
  <c r="DV76" i="2" s="1"/>
  <c r="AX76" i="2"/>
  <c r="DW76" i="2" s="1"/>
  <c r="AY76" i="2"/>
  <c r="DX76" i="2" s="1"/>
  <c r="AZ76" i="2"/>
  <c r="DY76" i="2" s="1"/>
  <c r="BA76" i="2"/>
  <c r="DZ76" i="2" s="1"/>
  <c r="BB76" i="2"/>
  <c r="EA76" i="2" s="1"/>
  <c r="AW77" i="2"/>
  <c r="DV77" i="2" s="1"/>
  <c r="AX77" i="2"/>
  <c r="DW77" i="2" s="1"/>
  <c r="AY77" i="2"/>
  <c r="DX77" i="2" s="1"/>
  <c r="AZ77" i="2"/>
  <c r="DY77" i="2" s="1"/>
  <c r="BA77" i="2"/>
  <c r="DZ77" i="2" s="1"/>
  <c r="BB77" i="2"/>
  <c r="EA77" i="2" s="1"/>
  <c r="AW78" i="2"/>
  <c r="DV78" i="2" s="1"/>
  <c r="AX78" i="2"/>
  <c r="DW78" i="2" s="1"/>
  <c r="AY78" i="2"/>
  <c r="DX78" i="2" s="1"/>
  <c r="AZ78" i="2"/>
  <c r="DY78" i="2" s="1"/>
  <c r="BA78" i="2"/>
  <c r="DZ78" i="2" s="1"/>
  <c r="BB78" i="2"/>
  <c r="EA78" i="2" s="1"/>
  <c r="AW79" i="2"/>
  <c r="DV79" i="2" s="1"/>
  <c r="AX79" i="2"/>
  <c r="DW79" i="2" s="1"/>
  <c r="AY79" i="2"/>
  <c r="DX79" i="2" s="1"/>
  <c r="AZ79" i="2"/>
  <c r="DY79" i="2" s="1"/>
  <c r="BA79" i="2"/>
  <c r="DZ79" i="2" s="1"/>
  <c r="BB79" i="2"/>
  <c r="EA79" i="2" s="1"/>
  <c r="AW80" i="2"/>
  <c r="DV80" i="2" s="1"/>
  <c r="AX80" i="2"/>
  <c r="DW80" i="2" s="1"/>
  <c r="AY80" i="2"/>
  <c r="DX80" i="2" s="1"/>
  <c r="AZ80" i="2"/>
  <c r="DY80" i="2" s="1"/>
  <c r="BA80" i="2"/>
  <c r="DZ80" i="2" s="1"/>
  <c r="BB80" i="2"/>
  <c r="EA80" i="2" s="1"/>
  <c r="AW81" i="2"/>
  <c r="DV81" i="2" s="1"/>
  <c r="AX81" i="2"/>
  <c r="DW81" i="2" s="1"/>
  <c r="AY81" i="2"/>
  <c r="DX81" i="2" s="1"/>
  <c r="AZ81" i="2"/>
  <c r="DY81" i="2" s="1"/>
  <c r="BA81" i="2"/>
  <c r="DZ81" i="2" s="1"/>
  <c r="BB81" i="2"/>
  <c r="EA81" i="2" s="1"/>
  <c r="AW82" i="2"/>
  <c r="DV82" i="2" s="1"/>
  <c r="AX82" i="2"/>
  <c r="DW82" i="2" s="1"/>
  <c r="AY82" i="2"/>
  <c r="DX82" i="2" s="1"/>
  <c r="AZ82" i="2"/>
  <c r="DY82" i="2" s="1"/>
  <c r="BA82" i="2"/>
  <c r="DZ82" i="2" s="1"/>
  <c r="BB82" i="2"/>
  <c r="EA82" i="2" s="1"/>
  <c r="AW83" i="2"/>
  <c r="DV83" i="2" s="1"/>
  <c r="AX83" i="2"/>
  <c r="DW83" i="2" s="1"/>
  <c r="AY83" i="2"/>
  <c r="DX83" i="2" s="1"/>
  <c r="AZ83" i="2"/>
  <c r="DY83" i="2" s="1"/>
  <c r="BA83" i="2"/>
  <c r="DZ83" i="2" s="1"/>
  <c r="BB83" i="2"/>
  <c r="EA83" i="2" s="1"/>
  <c r="AW84" i="2"/>
  <c r="DV84" i="2" s="1"/>
  <c r="AX84" i="2"/>
  <c r="DW84" i="2" s="1"/>
  <c r="AY84" i="2"/>
  <c r="DX84" i="2" s="1"/>
  <c r="AZ84" i="2"/>
  <c r="DY84" i="2" s="1"/>
  <c r="BA84" i="2"/>
  <c r="DZ84" i="2" s="1"/>
  <c r="BB84" i="2"/>
  <c r="EA84" i="2" s="1"/>
  <c r="AW85" i="2"/>
  <c r="DV85" i="2" s="1"/>
  <c r="AX85" i="2"/>
  <c r="DW85" i="2" s="1"/>
  <c r="AY85" i="2"/>
  <c r="DX85" i="2" s="1"/>
  <c r="AZ85" i="2"/>
  <c r="DY85" i="2" s="1"/>
  <c r="BA85" i="2"/>
  <c r="DZ85" i="2" s="1"/>
  <c r="BB85" i="2"/>
  <c r="EA85" i="2" s="1"/>
  <c r="AW86" i="2"/>
  <c r="DV86" i="2" s="1"/>
  <c r="AX86" i="2"/>
  <c r="DW86" i="2" s="1"/>
  <c r="AY86" i="2"/>
  <c r="DX86" i="2" s="1"/>
  <c r="AZ86" i="2"/>
  <c r="DY86" i="2" s="1"/>
  <c r="BA86" i="2"/>
  <c r="DZ86" i="2" s="1"/>
  <c r="BB86" i="2"/>
  <c r="EA86" i="2" s="1"/>
  <c r="AW87" i="2"/>
  <c r="DV87" i="2" s="1"/>
  <c r="AX87" i="2"/>
  <c r="DW87" i="2" s="1"/>
  <c r="AY87" i="2"/>
  <c r="DX87" i="2" s="1"/>
  <c r="AZ87" i="2"/>
  <c r="DY87" i="2" s="1"/>
  <c r="BA87" i="2"/>
  <c r="DZ87" i="2" s="1"/>
  <c r="BB87" i="2"/>
  <c r="EA87" i="2" s="1"/>
  <c r="AW88" i="2"/>
  <c r="DV88" i="2" s="1"/>
  <c r="AX88" i="2"/>
  <c r="DW88" i="2" s="1"/>
  <c r="AY88" i="2"/>
  <c r="DX88" i="2" s="1"/>
  <c r="AZ88" i="2"/>
  <c r="DY88" i="2" s="1"/>
  <c r="BA88" i="2"/>
  <c r="DZ88" i="2" s="1"/>
  <c r="BB88" i="2"/>
  <c r="EA88" i="2" s="1"/>
  <c r="AW89" i="2"/>
  <c r="DV89" i="2" s="1"/>
  <c r="AX89" i="2"/>
  <c r="DW89" i="2" s="1"/>
  <c r="AY89" i="2"/>
  <c r="DX89" i="2" s="1"/>
  <c r="AZ89" i="2"/>
  <c r="DY89" i="2" s="1"/>
  <c r="BA89" i="2"/>
  <c r="DZ89" i="2" s="1"/>
  <c r="BB89" i="2"/>
  <c r="EA89" i="2" s="1"/>
  <c r="AW90" i="2"/>
  <c r="DV90" i="2" s="1"/>
  <c r="AX90" i="2"/>
  <c r="DW90" i="2" s="1"/>
  <c r="AY90" i="2"/>
  <c r="DX90" i="2" s="1"/>
  <c r="AZ90" i="2"/>
  <c r="DY90" i="2" s="1"/>
  <c r="BA90" i="2"/>
  <c r="DZ90" i="2" s="1"/>
  <c r="BB90" i="2"/>
  <c r="EA90" i="2" s="1"/>
  <c r="AW91" i="2"/>
  <c r="DV91" i="2" s="1"/>
  <c r="AX91" i="2"/>
  <c r="DW91" i="2" s="1"/>
  <c r="AY91" i="2"/>
  <c r="DX91" i="2" s="1"/>
  <c r="AZ91" i="2"/>
  <c r="DY91" i="2" s="1"/>
  <c r="BA91" i="2"/>
  <c r="DZ91" i="2" s="1"/>
  <c r="BB91" i="2"/>
  <c r="EA91" i="2" s="1"/>
  <c r="AW92" i="2"/>
  <c r="DV92" i="2" s="1"/>
  <c r="AX92" i="2"/>
  <c r="DW92" i="2" s="1"/>
  <c r="AY92" i="2"/>
  <c r="DX92" i="2" s="1"/>
  <c r="AZ92" i="2"/>
  <c r="DY92" i="2" s="1"/>
  <c r="BA92" i="2"/>
  <c r="DZ92" i="2" s="1"/>
  <c r="BB92" i="2"/>
  <c r="EA92" i="2" s="1"/>
  <c r="AW93" i="2"/>
  <c r="DV93" i="2" s="1"/>
  <c r="AX93" i="2"/>
  <c r="DW93" i="2" s="1"/>
  <c r="AY93" i="2"/>
  <c r="DX93" i="2" s="1"/>
  <c r="AZ93" i="2"/>
  <c r="DY93" i="2" s="1"/>
  <c r="BA93" i="2"/>
  <c r="DZ93" i="2" s="1"/>
  <c r="BB93" i="2"/>
  <c r="EA93" i="2" s="1"/>
  <c r="AW94" i="2"/>
  <c r="DV94" i="2" s="1"/>
  <c r="AX94" i="2"/>
  <c r="DW94" i="2" s="1"/>
  <c r="AY94" i="2"/>
  <c r="DX94" i="2" s="1"/>
  <c r="AZ94" i="2"/>
  <c r="DY94" i="2" s="1"/>
  <c r="BA94" i="2"/>
  <c r="DZ94" i="2" s="1"/>
  <c r="BB94" i="2"/>
  <c r="EA94" i="2" s="1"/>
  <c r="AW95" i="2"/>
  <c r="DV95" i="2" s="1"/>
  <c r="AX95" i="2"/>
  <c r="DW95" i="2" s="1"/>
  <c r="AY95" i="2"/>
  <c r="DX95" i="2" s="1"/>
  <c r="AZ95" i="2"/>
  <c r="DY95" i="2" s="1"/>
  <c r="BA95" i="2"/>
  <c r="DZ95" i="2" s="1"/>
  <c r="BB95" i="2"/>
  <c r="EA95" i="2" s="1"/>
  <c r="AW96" i="2"/>
  <c r="DV96" i="2" s="1"/>
  <c r="AX96" i="2"/>
  <c r="DW96" i="2" s="1"/>
  <c r="AY96" i="2"/>
  <c r="DX96" i="2" s="1"/>
  <c r="AZ96" i="2"/>
  <c r="DY96" i="2" s="1"/>
  <c r="BA96" i="2"/>
  <c r="DZ96" i="2" s="1"/>
  <c r="BB96" i="2"/>
  <c r="EA96" i="2" s="1"/>
  <c r="AW97" i="2"/>
  <c r="DV97" i="2" s="1"/>
  <c r="AX97" i="2"/>
  <c r="DW97" i="2" s="1"/>
  <c r="AY97" i="2"/>
  <c r="DX97" i="2" s="1"/>
  <c r="AZ97" i="2"/>
  <c r="DY97" i="2" s="1"/>
  <c r="BA97" i="2"/>
  <c r="DZ97" i="2" s="1"/>
  <c r="BB97" i="2"/>
  <c r="EA97" i="2" s="1"/>
  <c r="AW98" i="2"/>
  <c r="DV98" i="2" s="1"/>
  <c r="AX98" i="2"/>
  <c r="DW98" i="2" s="1"/>
  <c r="AY98" i="2"/>
  <c r="DX98" i="2" s="1"/>
  <c r="AZ98" i="2"/>
  <c r="DY98" i="2" s="1"/>
  <c r="BA98" i="2"/>
  <c r="DZ98" i="2" s="1"/>
  <c r="BB98" i="2"/>
  <c r="EA98" i="2" s="1"/>
  <c r="AW99" i="2"/>
  <c r="DV99" i="2" s="1"/>
  <c r="AX99" i="2"/>
  <c r="DW99" i="2" s="1"/>
  <c r="AY99" i="2"/>
  <c r="DX99" i="2" s="1"/>
  <c r="AZ99" i="2"/>
  <c r="DY99" i="2" s="1"/>
  <c r="BA99" i="2"/>
  <c r="DZ99" i="2" s="1"/>
  <c r="BB99" i="2"/>
  <c r="EA99" i="2" s="1"/>
  <c r="AW100" i="2"/>
  <c r="DV100" i="2" s="1"/>
  <c r="AX100" i="2"/>
  <c r="DW100" i="2" s="1"/>
  <c r="AY100" i="2"/>
  <c r="DX100" i="2" s="1"/>
  <c r="AZ100" i="2"/>
  <c r="DY100" i="2" s="1"/>
  <c r="BA100" i="2"/>
  <c r="DZ100" i="2" s="1"/>
  <c r="BB100" i="2"/>
  <c r="EA100" i="2" s="1"/>
  <c r="AW101" i="2"/>
  <c r="DV101" i="2" s="1"/>
  <c r="AX101" i="2"/>
  <c r="DW101" i="2" s="1"/>
  <c r="AY101" i="2"/>
  <c r="DX101" i="2" s="1"/>
  <c r="AZ101" i="2"/>
  <c r="DY101" i="2" s="1"/>
  <c r="BA101" i="2"/>
  <c r="DZ101" i="2" s="1"/>
  <c r="BB101" i="2"/>
  <c r="EA101" i="2" s="1"/>
  <c r="AW102" i="2"/>
  <c r="DV102" i="2" s="1"/>
  <c r="AX102" i="2"/>
  <c r="DW102" i="2" s="1"/>
  <c r="AY102" i="2"/>
  <c r="DX102" i="2" s="1"/>
  <c r="AZ102" i="2"/>
  <c r="DY102" i="2" s="1"/>
  <c r="BA102" i="2"/>
  <c r="DZ102" i="2" s="1"/>
  <c r="BB102" i="2"/>
  <c r="EA102" i="2" s="1"/>
  <c r="AW103" i="2"/>
  <c r="DV103" i="2" s="1"/>
  <c r="AX103" i="2"/>
  <c r="DW103" i="2" s="1"/>
  <c r="AY103" i="2"/>
  <c r="DX103" i="2" s="1"/>
  <c r="AZ103" i="2"/>
  <c r="DY103" i="2" s="1"/>
  <c r="BA103" i="2"/>
  <c r="DZ103" i="2" s="1"/>
  <c r="BB103" i="2"/>
  <c r="EA103" i="2" s="1"/>
  <c r="AW104" i="2"/>
  <c r="DV104" i="2" s="1"/>
  <c r="AX104" i="2"/>
  <c r="DW104" i="2" s="1"/>
  <c r="AY104" i="2"/>
  <c r="DX104" i="2" s="1"/>
  <c r="AZ104" i="2"/>
  <c r="DY104" i="2" s="1"/>
  <c r="BA104" i="2"/>
  <c r="DZ104" i="2" s="1"/>
  <c r="BB104" i="2"/>
  <c r="EA104" i="2" s="1"/>
  <c r="AW105" i="2"/>
  <c r="DV105" i="2" s="1"/>
  <c r="AX105" i="2"/>
  <c r="DW105" i="2" s="1"/>
  <c r="AY105" i="2"/>
  <c r="DX105" i="2" s="1"/>
  <c r="AZ105" i="2"/>
  <c r="DY105" i="2" s="1"/>
  <c r="BA105" i="2"/>
  <c r="DZ105" i="2" s="1"/>
  <c r="BB105" i="2"/>
  <c r="EA105" i="2" s="1"/>
  <c r="AW106" i="2"/>
  <c r="DV106" i="2" s="1"/>
  <c r="AX106" i="2"/>
  <c r="DW106" i="2" s="1"/>
  <c r="AY106" i="2"/>
  <c r="DX106" i="2" s="1"/>
  <c r="AZ106" i="2"/>
  <c r="DY106" i="2" s="1"/>
  <c r="BA106" i="2"/>
  <c r="DZ106" i="2" s="1"/>
  <c r="BB106" i="2"/>
  <c r="EA106" i="2" s="1"/>
  <c r="AW107" i="2"/>
  <c r="DV107" i="2" s="1"/>
  <c r="AX107" i="2"/>
  <c r="DW107" i="2" s="1"/>
  <c r="AY107" i="2"/>
  <c r="DX107" i="2" s="1"/>
  <c r="AZ107" i="2"/>
  <c r="DY107" i="2" s="1"/>
  <c r="BA107" i="2"/>
  <c r="DZ107" i="2" s="1"/>
  <c r="BB107" i="2"/>
  <c r="EA107" i="2" s="1"/>
  <c r="AW108" i="2"/>
  <c r="DV108" i="2" s="1"/>
  <c r="AX108" i="2"/>
  <c r="DW108" i="2" s="1"/>
  <c r="AY108" i="2"/>
  <c r="DX108" i="2" s="1"/>
  <c r="AZ108" i="2"/>
  <c r="DY108" i="2" s="1"/>
  <c r="BA108" i="2"/>
  <c r="DZ108" i="2" s="1"/>
  <c r="BB108" i="2"/>
  <c r="EA108" i="2" s="1"/>
  <c r="AW109" i="2"/>
  <c r="DV109" i="2" s="1"/>
  <c r="AX109" i="2"/>
  <c r="DW109" i="2" s="1"/>
  <c r="AY109" i="2"/>
  <c r="DX109" i="2" s="1"/>
  <c r="AZ109" i="2"/>
  <c r="DY109" i="2" s="1"/>
  <c r="BA109" i="2"/>
  <c r="DZ109" i="2" s="1"/>
  <c r="BB109" i="2"/>
  <c r="EA109" i="2" s="1"/>
  <c r="AW110" i="2"/>
  <c r="DV110" i="2" s="1"/>
  <c r="AX110" i="2"/>
  <c r="DW110" i="2" s="1"/>
  <c r="AY110" i="2"/>
  <c r="DX110" i="2" s="1"/>
  <c r="AZ110" i="2"/>
  <c r="DY110" i="2" s="1"/>
  <c r="BA110" i="2"/>
  <c r="DZ110" i="2" s="1"/>
  <c r="BB110" i="2"/>
  <c r="EA110" i="2" s="1"/>
  <c r="AW111" i="2"/>
  <c r="DV111" i="2" s="1"/>
  <c r="AX111" i="2"/>
  <c r="DW111" i="2" s="1"/>
  <c r="AY111" i="2"/>
  <c r="DX111" i="2" s="1"/>
  <c r="AZ111" i="2"/>
  <c r="DY111" i="2" s="1"/>
  <c r="BA111" i="2"/>
  <c r="DZ111" i="2" s="1"/>
  <c r="BB111" i="2"/>
  <c r="EA111" i="2" s="1"/>
  <c r="AW112" i="2"/>
  <c r="DV112" i="2" s="1"/>
  <c r="AX112" i="2"/>
  <c r="DW112" i="2" s="1"/>
  <c r="AY112" i="2"/>
  <c r="DX112" i="2" s="1"/>
  <c r="AZ112" i="2"/>
  <c r="DY112" i="2" s="1"/>
  <c r="BA112" i="2"/>
  <c r="DZ112" i="2" s="1"/>
  <c r="BB112" i="2"/>
  <c r="EA112" i="2" s="1"/>
  <c r="AW113" i="2"/>
  <c r="DV113" i="2" s="1"/>
  <c r="AX113" i="2"/>
  <c r="DW113" i="2" s="1"/>
  <c r="AY113" i="2"/>
  <c r="DX113" i="2" s="1"/>
  <c r="AZ113" i="2"/>
  <c r="DY113" i="2" s="1"/>
  <c r="BA113" i="2"/>
  <c r="DZ113" i="2" s="1"/>
  <c r="BB113" i="2"/>
  <c r="EA113" i="2" s="1"/>
  <c r="AW114" i="2"/>
  <c r="DV114" i="2" s="1"/>
  <c r="AX114" i="2"/>
  <c r="DW114" i="2" s="1"/>
  <c r="AY114" i="2"/>
  <c r="DX114" i="2" s="1"/>
  <c r="AZ114" i="2"/>
  <c r="DY114" i="2" s="1"/>
  <c r="BA114" i="2"/>
  <c r="DZ114" i="2" s="1"/>
  <c r="BB114" i="2"/>
  <c r="EA114" i="2" s="1"/>
  <c r="AW115" i="2"/>
  <c r="DV115" i="2" s="1"/>
  <c r="AX115" i="2"/>
  <c r="DW115" i="2" s="1"/>
  <c r="AY115" i="2"/>
  <c r="DX115" i="2" s="1"/>
  <c r="AZ115" i="2"/>
  <c r="DY115" i="2" s="1"/>
  <c r="BA115" i="2"/>
  <c r="DZ115" i="2" s="1"/>
  <c r="BB115" i="2"/>
  <c r="EA115" i="2" s="1"/>
  <c r="AW116" i="2"/>
  <c r="DV116" i="2" s="1"/>
  <c r="AX116" i="2"/>
  <c r="DW116" i="2" s="1"/>
  <c r="AY116" i="2"/>
  <c r="DX116" i="2" s="1"/>
  <c r="AZ116" i="2"/>
  <c r="DY116" i="2" s="1"/>
  <c r="BA116" i="2"/>
  <c r="DZ116" i="2" s="1"/>
  <c r="BB116" i="2"/>
  <c r="EA116" i="2" s="1"/>
  <c r="AW117" i="2"/>
  <c r="DV117" i="2" s="1"/>
  <c r="AX117" i="2"/>
  <c r="DW117" i="2" s="1"/>
  <c r="AY117" i="2"/>
  <c r="DX117" i="2" s="1"/>
  <c r="AZ117" i="2"/>
  <c r="DY117" i="2" s="1"/>
  <c r="BA117" i="2"/>
  <c r="DZ117" i="2" s="1"/>
  <c r="BB117" i="2"/>
  <c r="EA117" i="2" s="1"/>
  <c r="AW118" i="2"/>
  <c r="DV118" i="2" s="1"/>
  <c r="AX118" i="2"/>
  <c r="DW118" i="2" s="1"/>
  <c r="AY118" i="2"/>
  <c r="DX118" i="2" s="1"/>
  <c r="AZ118" i="2"/>
  <c r="DY118" i="2" s="1"/>
  <c r="BA118" i="2"/>
  <c r="DZ118" i="2" s="1"/>
  <c r="BB118" i="2"/>
  <c r="EA118" i="2" s="1"/>
  <c r="AW119" i="2"/>
  <c r="DV119" i="2" s="1"/>
  <c r="AX119" i="2"/>
  <c r="DW119" i="2" s="1"/>
  <c r="AY119" i="2"/>
  <c r="DX119" i="2" s="1"/>
  <c r="AZ119" i="2"/>
  <c r="DY119" i="2" s="1"/>
  <c r="BA119" i="2"/>
  <c r="DZ119" i="2" s="1"/>
  <c r="BB119" i="2"/>
  <c r="EA119" i="2" s="1"/>
  <c r="AW120" i="2"/>
  <c r="DV120" i="2" s="1"/>
  <c r="AX120" i="2"/>
  <c r="DW120" i="2" s="1"/>
  <c r="AY120" i="2"/>
  <c r="DX120" i="2" s="1"/>
  <c r="AZ120" i="2"/>
  <c r="DY120" i="2" s="1"/>
  <c r="BA120" i="2"/>
  <c r="DZ120" i="2" s="1"/>
  <c r="BB120" i="2"/>
  <c r="EA120" i="2" s="1"/>
  <c r="AW121" i="2"/>
  <c r="DV121" i="2" s="1"/>
  <c r="AX121" i="2"/>
  <c r="DW121" i="2" s="1"/>
  <c r="AY121" i="2"/>
  <c r="DX121" i="2" s="1"/>
  <c r="AZ121" i="2"/>
  <c r="DY121" i="2" s="1"/>
  <c r="BA121" i="2"/>
  <c r="DZ121" i="2" s="1"/>
  <c r="BB121" i="2"/>
  <c r="EA121" i="2" s="1"/>
  <c r="AW122" i="2"/>
  <c r="DV122" i="2" s="1"/>
  <c r="AX122" i="2"/>
  <c r="DW122" i="2" s="1"/>
  <c r="AY122" i="2"/>
  <c r="DX122" i="2" s="1"/>
  <c r="AZ122" i="2"/>
  <c r="DY122" i="2" s="1"/>
  <c r="BA122" i="2"/>
  <c r="DZ122" i="2" s="1"/>
  <c r="BB122" i="2"/>
  <c r="EA122" i="2" s="1"/>
  <c r="AW123" i="2"/>
  <c r="DV123" i="2" s="1"/>
  <c r="AX123" i="2"/>
  <c r="DW123" i="2" s="1"/>
  <c r="AY123" i="2"/>
  <c r="DX123" i="2" s="1"/>
  <c r="AZ123" i="2"/>
  <c r="DY123" i="2" s="1"/>
  <c r="BA123" i="2"/>
  <c r="DZ123" i="2" s="1"/>
  <c r="BB123" i="2"/>
  <c r="EA123" i="2" s="1"/>
  <c r="AW124" i="2"/>
  <c r="DV124" i="2" s="1"/>
  <c r="AX124" i="2"/>
  <c r="DW124" i="2" s="1"/>
  <c r="AY124" i="2"/>
  <c r="DX124" i="2" s="1"/>
  <c r="AZ124" i="2"/>
  <c r="DY124" i="2" s="1"/>
  <c r="BA124" i="2"/>
  <c r="DZ124" i="2" s="1"/>
  <c r="BB124" i="2"/>
  <c r="EA124" i="2" s="1"/>
  <c r="AW125" i="2"/>
  <c r="DV125" i="2" s="1"/>
  <c r="AX125" i="2"/>
  <c r="DW125" i="2" s="1"/>
  <c r="AY125" i="2"/>
  <c r="DX125" i="2" s="1"/>
  <c r="AZ125" i="2"/>
  <c r="DY125" i="2" s="1"/>
  <c r="BA125" i="2"/>
  <c r="DZ125" i="2" s="1"/>
  <c r="BB125" i="2"/>
  <c r="EA125" i="2" s="1"/>
  <c r="AW126" i="2"/>
  <c r="DV126" i="2" s="1"/>
  <c r="AX126" i="2"/>
  <c r="DW126" i="2" s="1"/>
  <c r="AY126" i="2"/>
  <c r="DX126" i="2" s="1"/>
  <c r="AZ126" i="2"/>
  <c r="DY126" i="2" s="1"/>
  <c r="BA126" i="2"/>
  <c r="DZ126" i="2" s="1"/>
  <c r="BB126" i="2"/>
  <c r="EA126" i="2" s="1"/>
  <c r="AW127" i="2"/>
  <c r="DV127" i="2" s="1"/>
  <c r="AX127" i="2"/>
  <c r="DW127" i="2" s="1"/>
  <c r="AY127" i="2"/>
  <c r="DX127" i="2" s="1"/>
  <c r="AZ127" i="2"/>
  <c r="DY127" i="2" s="1"/>
  <c r="BA127" i="2"/>
  <c r="DZ127" i="2" s="1"/>
  <c r="BB127" i="2"/>
  <c r="EA127" i="2" s="1"/>
  <c r="BB6" i="2"/>
  <c r="EA6" i="2" s="1"/>
  <c r="BA6" i="2"/>
  <c r="DZ6" i="2" s="1"/>
  <c r="AZ6" i="2"/>
  <c r="DY6" i="2" s="1"/>
  <c r="AY6" i="2"/>
  <c r="DX6" i="2" s="1"/>
  <c r="AX6" i="2"/>
  <c r="DW6" i="2" s="1"/>
  <c r="AW6" i="2"/>
  <c r="DV6" i="2" s="1"/>
  <c r="E94" i="2"/>
  <c r="AR94" i="2" s="1"/>
  <c r="E95" i="2"/>
  <c r="AR95" i="2" s="1"/>
  <c r="E96" i="2"/>
  <c r="AR96" i="2" s="1"/>
  <c r="E97" i="2"/>
  <c r="AR97" i="2" s="1"/>
  <c r="E98" i="2"/>
  <c r="AR98" i="2" s="1"/>
  <c r="E99" i="2"/>
  <c r="AR99" i="2" s="1"/>
  <c r="E100" i="2"/>
  <c r="AR100" i="2" s="1"/>
  <c r="E101" i="2"/>
  <c r="AR101" i="2" s="1"/>
  <c r="E102" i="2"/>
  <c r="AR102" i="2" s="1"/>
  <c r="E103" i="2"/>
  <c r="AR103" i="2" s="1"/>
  <c r="E104" i="2"/>
  <c r="AR104" i="2" s="1"/>
  <c r="E105" i="2"/>
  <c r="AR105" i="2" s="1"/>
  <c r="E106" i="2"/>
  <c r="AR106" i="2" s="1"/>
  <c r="E107" i="2"/>
  <c r="AR107" i="2" s="1"/>
  <c r="E108" i="2"/>
  <c r="AR108" i="2" s="1"/>
  <c r="E109" i="2"/>
  <c r="AR109" i="2" s="1"/>
  <c r="E110" i="2"/>
  <c r="AR110" i="2" s="1"/>
  <c r="E111" i="2"/>
  <c r="AR111" i="2" s="1"/>
  <c r="E112" i="2"/>
  <c r="AR112" i="2" s="1"/>
  <c r="E113" i="2"/>
  <c r="AR113" i="2" s="1"/>
  <c r="E114" i="2"/>
  <c r="AR114" i="2" s="1"/>
  <c r="E115" i="2"/>
  <c r="AR115" i="2" s="1"/>
  <c r="E116" i="2"/>
  <c r="AR116" i="2" s="1"/>
  <c r="E117" i="2"/>
  <c r="AR117" i="2" s="1"/>
  <c r="E118" i="2"/>
  <c r="AR118" i="2" s="1"/>
  <c r="E119" i="2"/>
  <c r="AR119" i="2" s="1"/>
  <c r="E120" i="2"/>
  <c r="AR120" i="2" s="1"/>
  <c r="E121" i="2"/>
  <c r="AR121" i="2" s="1"/>
  <c r="E122" i="2"/>
  <c r="AR122" i="2" s="1"/>
  <c r="E123" i="2"/>
  <c r="AR123" i="2" s="1"/>
  <c r="E124" i="2"/>
  <c r="AR124" i="2" s="1"/>
  <c r="E125" i="2"/>
  <c r="AR125" i="2" s="1"/>
  <c r="E126" i="2"/>
  <c r="AR126" i="2" s="1"/>
  <c r="E127" i="2"/>
  <c r="AR127" i="2" s="1"/>
  <c r="E40" i="2"/>
  <c r="AR40" i="2" s="1"/>
  <c r="E41" i="2"/>
  <c r="AR41" i="2" s="1"/>
  <c r="E42" i="2"/>
  <c r="AR42" i="2" s="1"/>
  <c r="E43" i="2"/>
  <c r="AR43" i="2" s="1"/>
  <c r="E44" i="2"/>
  <c r="AR44" i="2" s="1"/>
  <c r="E45" i="2"/>
  <c r="AR45" i="2" s="1"/>
  <c r="E46" i="2"/>
  <c r="AR46" i="2" s="1"/>
  <c r="E47" i="2"/>
  <c r="AR47" i="2" s="1"/>
  <c r="E48" i="2"/>
  <c r="AR48" i="2" s="1"/>
  <c r="E49" i="2"/>
  <c r="AR49" i="2" s="1"/>
  <c r="E50" i="2"/>
  <c r="AR50" i="2" s="1"/>
  <c r="E51" i="2"/>
  <c r="AR51" i="2" s="1"/>
  <c r="E52" i="2"/>
  <c r="AR52" i="2" s="1"/>
  <c r="E53" i="2"/>
  <c r="AR53" i="2" s="1"/>
  <c r="E54" i="2"/>
  <c r="AR54" i="2" s="1"/>
  <c r="E55" i="2"/>
  <c r="AR55" i="2" s="1"/>
  <c r="E56" i="2"/>
  <c r="AR56" i="2" s="1"/>
  <c r="E57" i="2"/>
  <c r="AR57" i="2" s="1"/>
  <c r="E58" i="2"/>
  <c r="AR58" i="2" s="1"/>
  <c r="E59" i="2"/>
  <c r="AR59" i="2" s="1"/>
  <c r="E60" i="2"/>
  <c r="AR60" i="2" s="1"/>
  <c r="E61" i="2"/>
  <c r="AR61" i="2" s="1"/>
  <c r="E62" i="2"/>
  <c r="AR62" i="2" s="1"/>
  <c r="E63" i="2"/>
  <c r="AR63" i="2" s="1"/>
  <c r="E64" i="2"/>
  <c r="AR64" i="2" s="1"/>
  <c r="E65" i="2"/>
  <c r="AR65" i="2" s="1"/>
  <c r="DC6" i="2"/>
  <c r="EB67" i="2" l="1"/>
  <c r="R32" i="1" s="1"/>
  <c r="AQ8" i="2"/>
  <c r="AR24" i="4"/>
  <c r="AS44" i="4"/>
  <c r="AT44" i="4"/>
  <c r="AQ6" i="2"/>
  <c r="AQ127" i="2"/>
  <c r="AQ123" i="2"/>
  <c r="AQ121" i="2"/>
  <c r="AQ117" i="2"/>
  <c r="AQ115" i="2"/>
  <c r="AQ111" i="2"/>
  <c r="AQ109" i="2"/>
  <c r="AQ105" i="2"/>
  <c r="AQ101" i="2"/>
  <c r="AQ99" i="2"/>
  <c r="AQ95" i="2"/>
  <c r="AQ93" i="2"/>
  <c r="AQ91" i="2"/>
  <c r="AQ89" i="2"/>
  <c r="AQ83" i="2"/>
  <c r="AQ81" i="2"/>
  <c r="AQ71" i="2"/>
  <c r="AQ65" i="2"/>
  <c r="AQ63" i="2"/>
  <c r="AQ61" i="2"/>
  <c r="AQ59" i="2"/>
  <c r="AQ57" i="2"/>
  <c r="AQ55" i="2"/>
  <c r="AQ53" i="2"/>
  <c r="AQ51" i="2"/>
  <c r="AQ49" i="2"/>
  <c r="AQ47" i="2"/>
  <c r="AQ45" i="2"/>
  <c r="AQ43" i="2"/>
  <c r="AQ41" i="2"/>
  <c r="AQ39" i="2"/>
  <c r="AQ37" i="2"/>
  <c r="AQ35" i="2"/>
  <c r="AQ33" i="2"/>
  <c r="AQ31" i="2"/>
  <c r="AQ29" i="2"/>
  <c r="AQ27" i="2"/>
  <c r="AQ25" i="2"/>
  <c r="AQ23" i="2"/>
  <c r="AQ21" i="2"/>
  <c r="AQ19" i="2"/>
  <c r="AQ17" i="2"/>
  <c r="AQ15" i="2"/>
  <c r="AQ13" i="2"/>
  <c r="AQ11" i="2"/>
  <c r="AQ9" i="2"/>
  <c r="AQ7" i="2"/>
  <c r="AQ125" i="2"/>
  <c r="AQ119" i="2"/>
  <c r="AQ113" i="2"/>
  <c r="AQ107" i="2"/>
  <c r="AQ103" i="2"/>
  <c r="AQ97" i="2"/>
  <c r="AQ87" i="2"/>
  <c r="AQ85" i="2"/>
  <c r="AQ79" i="2"/>
  <c r="AQ77" i="2"/>
  <c r="AQ75" i="2"/>
  <c r="AQ73" i="2"/>
  <c r="AQ69" i="2"/>
  <c r="AQ70" i="2"/>
  <c r="AQ126" i="2"/>
  <c r="AQ124" i="2"/>
  <c r="AQ122" i="2"/>
  <c r="AQ120" i="2"/>
  <c r="AQ118" i="2"/>
  <c r="AQ116" i="2"/>
  <c r="AQ114" i="2"/>
  <c r="AQ112" i="2"/>
  <c r="AQ110" i="2"/>
  <c r="AQ108" i="2"/>
  <c r="AQ106" i="2"/>
  <c r="AQ104" i="2"/>
  <c r="AQ102" i="2"/>
  <c r="AQ100" i="2"/>
  <c r="AQ98" i="2"/>
  <c r="AQ96" i="2"/>
  <c r="AQ94" i="2"/>
  <c r="AQ92" i="2"/>
  <c r="AQ90" i="2"/>
  <c r="AQ88" i="2"/>
  <c r="AQ86" i="2"/>
  <c r="AQ84" i="2"/>
  <c r="AQ82" i="2"/>
  <c r="AQ80" i="2"/>
  <c r="AQ78" i="2"/>
  <c r="AQ76" i="2"/>
  <c r="AQ74" i="2"/>
  <c r="AQ72" i="2"/>
  <c r="EB128" i="2"/>
  <c r="R33" i="1" s="1"/>
  <c r="AF3" i="7" s="1"/>
  <c r="AQ68" i="2"/>
  <c r="AQ64" i="2"/>
  <c r="AQ62" i="2"/>
  <c r="AQ60" i="2"/>
  <c r="AQ58" i="2"/>
  <c r="AQ56" i="2"/>
  <c r="AQ54" i="2"/>
  <c r="AQ52" i="2"/>
  <c r="AQ50" i="2"/>
  <c r="AQ48" i="2"/>
  <c r="AQ46" i="2"/>
  <c r="AQ44" i="2"/>
  <c r="AQ42" i="2"/>
  <c r="AQ40" i="2"/>
  <c r="AQ38" i="2"/>
  <c r="AQ36" i="2"/>
  <c r="AQ34" i="2"/>
  <c r="AQ32" i="2"/>
  <c r="AQ30" i="2"/>
  <c r="AQ28" i="2"/>
  <c r="AQ26" i="2"/>
  <c r="AQ24" i="2"/>
  <c r="AQ22" i="2"/>
  <c r="AQ20" i="2"/>
  <c r="AQ18" i="2"/>
  <c r="AQ16" i="2"/>
  <c r="AQ14" i="2"/>
  <c r="AQ12" i="2"/>
  <c r="AQ10" i="2"/>
  <c r="AS24" i="4"/>
  <c r="AR44" i="4"/>
  <c r="AT24" i="4"/>
  <c r="CX69" i="2"/>
  <c r="CY69" i="2"/>
  <c r="CZ69" i="2"/>
  <c r="DA69" i="2"/>
  <c r="DB69" i="2"/>
  <c r="DC69" i="2"/>
  <c r="DD69" i="2"/>
  <c r="DE69" i="2"/>
  <c r="DF69" i="2"/>
  <c r="DG69" i="2"/>
  <c r="DH69" i="2"/>
  <c r="CX70" i="2"/>
  <c r="CY70" i="2"/>
  <c r="CZ70" i="2"/>
  <c r="DA70" i="2"/>
  <c r="DB70" i="2"/>
  <c r="DC70" i="2"/>
  <c r="DD70" i="2"/>
  <c r="DE70" i="2"/>
  <c r="DF70" i="2"/>
  <c r="DG70" i="2"/>
  <c r="DH70" i="2"/>
  <c r="CX71" i="2"/>
  <c r="CY71" i="2"/>
  <c r="CZ71" i="2"/>
  <c r="DA71" i="2"/>
  <c r="DB71" i="2"/>
  <c r="DC71" i="2"/>
  <c r="DD71" i="2"/>
  <c r="DE71" i="2"/>
  <c r="DF71" i="2"/>
  <c r="DG71" i="2"/>
  <c r="DH71" i="2"/>
  <c r="CX72" i="2"/>
  <c r="CY72" i="2"/>
  <c r="CZ72" i="2"/>
  <c r="DA72" i="2"/>
  <c r="DB72" i="2"/>
  <c r="DC72" i="2"/>
  <c r="DD72" i="2"/>
  <c r="DE72" i="2"/>
  <c r="DF72" i="2"/>
  <c r="DG72" i="2"/>
  <c r="DH72" i="2"/>
  <c r="CX73" i="2"/>
  <c r="CY73" i="2"/>
  <c r="CZ73" i="2"/>
  <c r="DA73" i="2"/>
  <c r="DB73" i="2"/>
  <c r="DC73" i="2"/>
  <c r="DD73" i="2"/>
  <c r="DE73" i="2"/>
  <c r="DF73" i="2"/>
  <c r="DG73" i="2"/>
  <c r="DH73" i="2"/>
  <c r="CX74" i="2"/>
  <c r="CY74" i="2"/>
  <c r="CZ74" i="2"/>
  <c r="DA74" i="2"/>
  <c r="DB74" i="2"/>
  <c r="DC74" i="2"/>
  <c r="DD74" i="2"/>
  <c r="DE74" i="2"/>
  <c r="DF74" i="2"/>
  <c r="DG74" i="2"/>
  <c r="DH74" i="2"/>
  <c r="CX75" i="2"/>
  <c r="CY75" i="2"/>
  <c r="CZ75" i="2"/>
  <c r="DA75" i="2"/>
  <c r="DB75" i="2"/>
  <c r="DC75" i="2"/>
  <c r="DD75" i="2"/>
  <c r="DE75" i="2"/>
  <c r="DF75" i="2"/>
  <c r="DG75" i="2"/>
  <c r="DH75" i="2"/>
  <c r="CX76" i="2"/>
  <c r="CY76" i="2"/>
  <c r="CZ76" i="2"/>
  <c r="DA76" i="2"/>
  <c r="DB76" i="2"/>
  <c r="DC76" i="2"/>
  <c r="DD76" i="2"/>
  <c r="DE76" i="2"/>
  <c r="DF76" i="2"/>
  <c r="DG76" i="2"/>
  <c r="DH76" i="2"/>
  <c r="CX77" i="2"/>
  <c r="CY77" i="2"/>
  <c r="CZ77" i="2"/>
  <c r="DA77" i="2"/>
  <c r="DB77" i="2"/>
  <c r="DC77" i="2"/>
  <c r="DD77" i="2"/>
  <c r="DE77" i="2"/>
  <c r="DF77" i="2"/>
  <c r="DG77" i="2"/>
  <c r="DH77" i="2"/>
  <c r="CX78" i="2"/>
  <c r="CY78" i="2"/>
  <c r="CZ78" i="2"/>
  <c r="DA78" i="2"/>
  <c r="DB78" i="2"/>
  <c r="DC78" i="2"/>
  <c r="DD78" i="2"/>
  <c r="DE78" i="2"/>
  <c r="DF78" i="2"/>
  <c r="DG78" i="2"/>
  <c r="DH78" i="2"/>
  <c r="CX79" i="2"/>
  <c r="CY79" i="2"/>
  <c r="CZ79" i="2"/>
  <c r="DA79" i="2"/>
  <c r="DB79" i="2"/>
  <c r="DC79" i="2"/>
  <c r="DD79" i="2"/>
  <c r="DE79" i="2"/>
  <c r="DF79" i="2"/>
  <c r="DG79" i="2"/>
  <c r="DH79" i="2"/>
  <c r="CX80" i="2"/>
  <c r="CY80" i="2"/>
  <c r="CZ80" i="2"/>
  <c r="DA80" i="2"/>
  <c r="DB80" i="2"/>
  <c r="DC80" i="2"/>
  <c r="DD80" i="2"/>
  <c r="DE80" i="2"/>
  <c r="DF80" i="2"/>
  <c r="DG80" i="2"/>
  <c r="DH80" i="2"/>
  <c r="CX81" i="2"/>
  <c r="CY81" i="2"/>
  <c r="CZ81" i="2"/>
  <c r="DA81" i="2"/>
  <c r="DB81" i="2"/>
  <c r="DC81" i="2"/>
  <c r="DD81" i="2"/>
  <c r="DE81" i="2"/>
  <c r="DF81" i="2"/>
  <c r="DG81" i="2"/>
  <c r="DH81" i="2"/>
  <c r="CX82" i="2"/>
  <c r="CY82" i="2"/>
  <c r="CZ82" i="2"/>
  <c r="DA82" i="2"/>
  <c r="DB82" i="2"/>
  <c r="DC82" i="2"/>
  <c r="DD82" i="2"/>
  <c r="DE82" i="2"/>
  <c r="DF82" i="2"/>
  <c r="DG82" i="2"/>
  <c r="DH82" i="2"/>
  <c r="CX83" i="2"/>
  <c r="CY83" i="2"/>
  <c r="CZ83" i="2"/>
  <c r="DA83" i="2"/>
  <c r="DB83" i="2"/>
  <c r="DC83" i="2"/>
  <c r="DD83" i="2"/>
  <c r="DE83" i="2"/>
  <c r="DF83" i="2"/>
  <c r="DG83" i="2"/>
  <c r="DH83" i="2"/>
  <c r="CX84" i="2"/>
  <c r="CY84" i="2"/>
  <c r="CZ84" i="2"/>
  <c r="DA84" i="2"/>
  <c r="DB84" i="2"/>
  <c r="DC84" i="2"/>
  <c r="DD84" i="2"/>
  <c r="DE84" i="2"/>
  <c r="DF84" i="2"/>
  <c r="DG84" i="2"/>
  <c r="DH84" i="2"/>
  <c r="CX85" i="2"/>
  <c r="CY85" i="2"/>
  <c r="CZ85" i="2"/>
  <c r="DA85" i="2"/>
  <c r="DB85" i="2"/>
  <c r="DC85" i="2"/>
  <c r="DD85" i="2"/>
  <c r="DE85" i="2"/>
  <c r="DF85" i="2"/>
  <c r="DG85" i="2"/>
  <c r="DH85" i="2"/>
  <c r="CX86" i="2"/>
  <c r="CY86" i="2"/>
  <c r="CZ86" i="2"/>
  <c r="DA86" i="2"/>
  <c r="DB86" i="2"/>
  <c r="DC86" i="2"/>
  <c r="DD86" i="2"/>
  <c r="DE86" i="2"/>
  <c r="DF86" i="2"/>
  <c r="DG86" i="2"/>
  <c r="DH86" i="2"/>
  <c r="CX87" i="2"/>
  <c r="CY87" i="2"/>
  <c r="CZ87" i="2"/>
  <c r="DA87" i="2"/>
  <c r="DB87" i="2"/>
  <c r="DC87" i="2"/>
  <c r="DD87" i="2"/>
  <c r="DE87" i="2"/>
  <c r="DF87" i="2"/>
  <c r="DG87" i="2"/>
  <c r="DH87" i="2"/>
  <c r="CX88" i="2"/>
  <c r="CY88" i="2"/>
  <c r="CZ88" i="2"/>
  <c r="DA88" i="2"/>
  <c r="DB88" i="2"/>
  <c r="DC88" i="2"/>
  <c r="DD88" i="2"/>
  <c r="DE88" i="2"/>
  <c r="DF88" i="2"/>
  <c r="DG88" i="2"/>
  <c r="DH88" i="2"/>
  <c r="CX89" i="2"/>
  <c r="CY89" i="2"/>
  <c r="CZ89" i="2"/>
  <c r="DA89" i="2"/>
  <c r="DB89" i="2"/>
  <c r="DC89" i="2"/>
  <c r="DD89" i="2"/>
  <c r="DE89" i="2"/>
  <c r="DF89" i="2"/>
  <c r="DG89" i="2"/>
  <c r="DH89" i="2"/>
  <c r="CX90" i="2"/>
  <c r="CY90" i="2"/>
  <c r="CZ90" i="2"/>
  <c r="DA90" i="2"/>
  <c r="DB90" i="2"/>
  <c r="DC90" i="2"/>
  <c r="DD90" i="2"/>
  <c r="DE90" i="2"/>
  <c r="DF90" i="2"/>
  <c r="DG90" i="2"/>
  <c r="DH90" i="2"/>
  <c r="CX91" i="2"/>
  <c r="CY91" i="2"/>
  <c r="CZ91" i="2"/>
  <c r="DA91" i="2"/>
  <c r="DB91" i="2"/>
  <c r="DC91" i="2"/>
  <c r="DD91" i="2"/>
  <c r="DE91" i="2"/>
  <c r="DF91" i="2"/>
  <c r="DG91" i="2"/>
  <c r="DH91" i="2"/>
  <c r="CX92" i="2"/>
  <c r="CY92" i="2"/>
  <c r="CZ92" i="2"/>
  <c r="DA92" i="2"/>
  <c r="DB92" i="2"/>
  <c r="DC92" i="2"/>
  <c r="DD92" i="2"/>
  <c r="DE92" i="2"/>
  <c r="DF92" i="2"/>
  <c r="DG92" i="2"/>
  <c r="DH92" i="2"/>
  <c r="CX93" i="2"/>
  <c r="CY93" i="2"/>
  <c r="CZ93" i="2"/>
  <c r="DA93" i="2"/>
  <c r="DB93" i="2"/>
  <c r="DC93" i="2"/>
  <c r="DD93" i="2"/>
  <c r="DE93" i="2"/>
  <c r="DF93" i="2"/>
  <c r="DG93" i="2"/>
  <c r="DH93" i="2"/>
  <c r="CX94" i="2"/>
  <c r="CY94" i="2"/>
  <c r="CZ94" i="2"/>
  <c r="DA94" i="2"/>
  <c r="DB94" i="2"/>
  <c r="DC94" i="2"/>
  <c r="DD94" i="2"/>
  <c r="DE94" i="2"/>
  <c r="DF94" i="2"/>
  <c r="DG94" i="2"/>
  <c r="DH94" i="2"/>
  <c r="CX95" i="2"/>
  <c r="CY95" i="2"/>
  <c r="CZ95" i="2"/>
  <c r="DA95" i="2"/>
  <c r="DB95" i="2"/>
  <c r="DC95" i="2"/>
  <c r="DD95" i="2"/>
  <c r="DE95" i="2"/>
  <c r="DF95" i="2"/>
  <c r="DG95" i="2"/>
  <c r="DH95" i="2"/>
  <c r="CX96" i="2"/>
  <c r="CY96" i="2"/>
  <c r="CZ96" i="2"/>
  <c r="DA96" i="2"/>
  <c r="DB96" i="2"/>
  <c r="DC96" i="2"/>
  <c r="DD96" i="2"/>
  <c r="DE96" i="2"/>
  <c r="DF96" i="2"/>
  <c r="DG96" i="2"/>
  <c r="DH96" i="2"/>
  <c r="CX97" i="2"/>
  <c r="CY97" i="2"/>
  <c r="CZ97" i="2"/>
  <c r="DA97" i="2"/>
  <c r="DB97" i="2"/>
  <c r="DC97" i="2"/>
  <c r="DD97" i="2"/>
  <c r="DE97" i="2"/>
  <c r="DF97" i="2"/>
  <c r="DG97" i="2"/>
  <c r="DH97" i="2"/>
  <c r="CX98" i="2"/>
  <c r="CY98" i="2"/>
  <c r="CZ98" i="2"/>
  <c r="DA98" i="2"/>
  <c r="DB98" i="2"/>
  <c r="DC98" i="2"/>
  <c r="DD98" i="2"/>
  <c r="DE98" i="2"/>
  <c r="DF98" i="2"/>
  <c r="DG98" i="2"/>
  <c r="DH98" i="2"/>
  <c r="CX99" i="2"/>
  <c r="CY99" i="2"/>
  <c r="CZ99" i="2"/>
  <c r="DA99" i="2"/>
  <c r="DB99" i="2"/>
  <c r="DC99" i="2"/>
  <c r="DD99" i="2"/>
  <c r="DE99" i="2"/>
  <c r="DF99" i="2"/>
  <c r="DG99" i="2"/>
  <c r="DH99" i="2"/>
  <c r="CX100" i="2"/>
  <c r="CY100" i="2"/>
  <c r="CZ100" i="2"/>
  <c r="DA100" i="2"/>
  <c r="DB100" i="2"/>
  <c r="DC100" i="2"/>
  <c r="DD100" i="2"/>
  <c r="DE100" i="2"/>
  <c r="DF100" i="2"/>
  <c r="DG100" i="2"/>
  <c r="DH100" i="2"/>
  <c r="CX101" i="2"/>
  <c r="CY101" i="2"/>
  <c r="CZ101" i="2"/>
  <c r="DA101" i="2"/>
  <c r="DB101" i="2"/>
  <c r="DC101" i="2"/>
  <c r="DD101" i="2"/>
  <c r="DE101" i="2"/>
  <c r="DF101" i="2"/>
  <c r="DG101" i="2"/>
  <c r="DH101" i="2"/>
  <c r="CX102" i="2"/>
  <c r="CY102" i="2"/>
  <c r="CZ102" i="2"/>
  <c r="DA102" i="2"/>
  <c r="DB102" i="2"/>
  <c r="DC102" i="2"/>
  <c r="DD102" i="2"/>
  <c r="DE102" i="2"/>
  <c r="DF102" i="2"/>
  <c r="DG102" i="2"/>
  <c r="DH102" i="2"/>
  <c r="CX103" i="2"/>
  <c r="CY103" i="2"/>
  <c r="CZ103" i="2"/>
  <c r="DA103" i="2"/>
  <c r="DB103" i="2"/>
  <c r="DC103" i="2"/>
  <c r="DD103" i="2"/>
  <c r="DE103" i="2"/>
  <c r="DF103" i="2"/>
  <c r="DG103" i="2"/>
  <c r="DH103" i="2"/>
  <c r="CX104" i="2"/>
  <c r="CY104" i="2"/>
  <c r="CZ104" i="2"/>
  <c r="DA104" i="2"/>
  <c r="DB104" i="2"/>
  <c r="DC104" i="2"/>
  <c r="DD104" i="2"/>
  <c r="DE104" i="2"/>
  <c r="DF104" i="2"/>
  <c r="DG104" i="2"/>
  <c r="DH104" i="2"/>
  <c r="CX105" i="2"/>
  <c r="CY105" i="2"/>
  <c r="CZ105" i="2"/>
  <c r="DA105" i="2"/>
  <c r="DB105" i="2"/>
  <c r="DC105" i="2"/>
  <c r="DD105" i="2"/>
  <c r="DE105" i="2"/>
  <c r="DF105" i="2"/>
  <c r="DG105" i="2"/>
  <c r="DH105" i="2"/>
  <c r="CX106" i="2"/>
  <c r="CY106" i="2"/>
  <c r="CZ106" i="2"/>
  <c r="DA106" i="2"/>
  <c r="DB106" i="2"/>
  <c r="DC106" i="2"/>
  <c r="DD106" i="2"/>
  <c r="DE106" i="2"/>
  <c r="DF106" i="2"/>
  <c r="DG106" i="2"/>
  <c r="DH106" i="2"/>
  <c r="CX107" i="2"/>
  <c r="CY107" i="2"/>
  <c r="CZ107" i="2"/>
  <c r="DA107" i="2"/>
  <c r="DB107" i="2"/>
  <c r="DC107" i="2"/>
  <c r="DD107" i="2"/>
  <c r="DE107" i="2"/>
  <c r="DF107" i="2"/>
  <c r="DG107" i="2"/>
  <c r="DH107" i="2"/>
  <c r="CX108" i="2"/>
  <c r="CY108" i="2"/>
  <c r="CZ108" i="2"/>
  <c r="DA108" i="2"/>
  <c r="DB108" i="2"/>
  <c r="DC108" i="2"/>
  <c r="DD108" i="2"/>
  <c r="DE108" i="2"/>
  <c r="DF108" i="2"/>
  <c r="DG108" i="2"/>
  <c r="DH108" i="2"/>
  <c r="CX109" i="2"/>
  <c r="CY109" i="2"/>
  <c r="CZ109" i="2"/>
  <c r="DA109" i="2"/>
  <c r="DB109" i="2"/>
  <c r="DC109" i="2"/>
  <c r="DD109" i="2"/>
  <c r="DE109" i="2"/>
  <c r="DF109" i="2"/>
  <c r="DG109" i="2"/>
  <c r="DH109" i="2"/>
  <c r="CX110" i="2"/>
  <c r="CY110" i="2"/>
  <c r="CZ110" i="2"/>
  <c r="DA110" i="2"/>
  <c r="DB110" i="2"/>
  <c r="DC110" i="2"/>
  <c r="DD110" i="2"/>
  <c r="DE110" i="2"/>
  <c r="DF110" i="2"/>
  <c r="DG110" i="2"/>
  <c r="DH110" i="2"/>
  <c r="CX111" i="2"/>
  <c r="CY111" i="2"/>
  <c r="CZ111" i="2"/>
  <c r="DA111" i="2"/>
  <c r="DB111" i="2"/>
  <c r="DC111" i="2"/>
  <c r="DD111" i="2"/>
  <c r="DE111" i="2"/>
  <c r="DF111" i="2"/>
  <c r="DG111" i="2"/>
  <c r="DH111" i="2"/>
  <c r="CX112" i="2"/>
  <c r="CY112" i="2"/>
  <c r="CZ112" i="2"/>
  <c r="DA112" i="2"/>
  <c r="DB112" i="2"/>
  <c r="DC112" i="2"/>
  <c r="DD112" i="2"/>
  <c r="DE112" i="2"/>
  <c r="DF112" i="2"/>
  <c r="DG112" i="2"/>
  <c r="DH112" i="2"/>
  <c r="CX113" i="2"/>
  <c r="CY113" i="2"/>
  <c r="CZ113" i="2"/>
  <c r="DA113" i="2"/>
  <c r="DB113" i="2"/>
  <c r="DC113" i="2"/>
  <c r="DD113" i="2"/>
  <c r="DE113" i="2"/>
  <c r="DF113" i="2"/>
  <c r="DG113" i="2"/>
  <c r="DH113" i="2"/>
  <c r="CX114" i="2"/>
  <c r="CY114" i="2"/>
  <c r="CZ114" i="2"/>
  <c r="DA114" i="2"/>
  <c r="DB114" i="2"/>
  <c r="DC114" i="2"/>
  <c r="DD114" i="2"/>
  <c r="DE114" i="2"/>
  <c r="DF114" i="2"/>
  <c r="DG114" i="2"/>
  <c r="DH114" i="2"/>
  <c r="CX115" i="2"/>
  <c r="CY115" i="2"/>
  <c r="CZ115" i="2"/>
  <c r="DA115" i="2"/>
  <c r="DB115" i="2"/>
  <c r="DC115" i="2"/>
  <c r="DD115" i="2"/>
  <c r="DE115" i="2"/>
  <c r="DF115" i="2"/>
  <c r="DG115" i="2"/>
  <c r="DH115" i="2"/>
  <c r="CX116" i="2"/>
  <c r="CY116" i="2"/>
  <c r="CZ116" i="2"/>
  <c r="DA116" i="2"/>
  <c r="DB116" i="2"/>
  <c r="DC116" i="2"/>
  <c r="DD116" i="2"/>
  <c r="DE116" i="2"/>
  <c r="DF116" i="2"/>
  <c r="DG116" i="2"/>
  <c r="DH116" i="2"/>
  <c r="CX117" i="2"/>
  <c r="CY117" i="2"/>
  <c r="CZ117" i="2"/>
  <c r="DA117" i="2"/>
  <c r="DB117" i="2"/>
  <c r="DC117" i="2"/>
  <c r="DD117" i="2"/>
  <c r="DE117" i="2"/>
  <c r="DF117" i="2"/>
  <c r="DG117" i="2"/>
  <c r="DH117" i="2"/>
  <c r="CX118" i="2"/>
  <c r="CY118" i="2"/>
  <c r="CZ118" i="2"/>
  <c r="DA118" i="2"/>
  <c r="DB118" i="2"/>
  <c r="DC118" i="2"/>
  <c r="DD118" i="2"/>
  <c r="DE118" i="2"/>
  <c r="DF118" i="2"/>
  <c r="DG118" i="2"/>
  <c r="DH118" i="2"/>
  <c r="CX119" i="2"/>
  <c r="CY119" i="2"/>
  <c r="CZ119" i="2"/>
  <c r="DA119" i="2"/>
  <c r="DB119" i="2"/>
  <c r="DC119" i="2"/>
  <c r="DD119" i="2"/>
  <c r="DE119" i="2"/>
  <c r="DF119" i="2"/>
  <c r="DG119" i="2"/>
  <c r="DH119" i="2"/>
  <c r="CX120" i="2"/>
  <c r="CY120" i="2"/>
  <c r="CZ120" i="2"/>
  <c r="DA120" i="2"/>
  <c r="DB120" i="2"/>
  <c r="DC120" i="2"/>
  <c r="DD120" i="2"/>
  <c r="DE120" i="2"/>
  <c r="DF120" i="2"/>
  <c r="DG120" i="2"/>
  <c r="DH120" i="2"/>
  <c r="CX121" i="2"/>
  <c r="CY121" i="2"/>
  <c r="CZ121" i="2"/>
  <c r="DA121" i="2"/>
  <c r="DB121" i="2"/>
  <c r="DC121" i="2"/>
  <c r="DD121" i="2"/>
  <c r="DE121" i="2"/>
  <c r="DF121" i="2"/>
  <c r="DG121" i="2"/>
  <c r="DH121" i="2"/>
  <c r="CX122" i="2"/>
  <c r="CY122" i="2"/>
  <c r="CZ122" i="2"/>
  <c r="DA122" i="2"/>
  <c r="DB122" i="2"/>
  <c r="DC122" i="2"/>
  <c r="DD122" i="2"/>
  <c r="DE122" i="2"/>
  <c r="DF122" i="2"/>
  <c r="DG122" i="2"/>
  <c r="DH122" i="2"/>
  <c r="CX123" i="2"/>
  <c r="CY123" i="2"/>
  <c r="CZ123" i="2"/>
  <c r="DA123" i="2"/>
  <c r="DB123" i="2"/>
  <c r="DC123" i="2"/>
  <c r="DD123" i="2"/>
  <c r="DE123" i="2"/>
  <c r="DF123" i="2"/>
  <c r="DG123" i="2"/>
  <c r="DH123" i="2"/>
  <c r="CX124" i="2"/>
  <c r="CY124" i="2"/>
  <c r="CZ124" i="2"/>
  <c r="DA124" i="2"/>
  <c r="DB124" i="2"/>
  <c r="DC124" i="2"/>
  <c r="DD124" i="2"/>
  <c r="DE124" i="2"/>
  <c r="DF124" i="2"/>
  <c r="DG124" i="2"/>
  <c r="DH124" i="2"/>
  <c r="CX125" i="2"/>
  <c r="CY125" i="2"/>
  <c r="CZ125" i="2"/>
  <c r="DA125" i="2"/>
  <c r="DB125" i="2"/>
  <c r="DC125" i="2"/>
  <c r="DD125" i="2"/>
  <c r="DE125" i="2"/>
  <c r="DF125" i="2"/>
  <c r="DG125" i="2"/>
  <c r="DH125" i="2"/>
  <c r="CX126" i="2"/>
  <c r="CY126" i="2"/>
  <c r="CZ126" i="2"/>
  <c r="DA126" i="2"/>
  <c r="DB126" i="2"/>
  <c r="DC126" i="2"/>
  <c r="DD126" i="2"/>
  <c r="DE126" i="2"/>
  <c r="DF126" i="2"/>
  <c r="DG126" i="2"/>
  <c r="DH126" i="2"/>
  <c r="CX127" i="2"/>
  <c r="CY127" i="2"/>
  <c r="CZ127" i="2"/>
  <c r="DA127" i="2"/>
  <c r="DB127" i="2"/>
  <c r="DC127" i="2"/>
  <c r="DD127" i="2"/>
  <c r="DE127" i="2"/>
  <c r="DF127" i="2"/>
  <c r="DG127" i="2"/>
  <c r="DH127" i="2"/>
  <c r="CX68" i="2"/>
  <c r="CY68" i="2"/>
  <c r="CZ68" i="2"/>
  <c r="DA68" i="2"/>
  <c r="DB68" i="2"/>
  <c r="DC68" i="2"/>
  <c r="DD68" i="2"/>
  <c r="DE68" i="2"/>
  <c r="DF68" i="2"/>
  <c r="DG68" i="2"/>
  <c r="DH68" i="2"/>
  <c r="AG3" i="7" l="1"/>
  <c r="AH3" i="7" s="1"/>
  <c r="R34" i="1"/>
  <c r="L42" i="1" s="1"/>
  <c r="T42" i="1" s="1"/>
  <c r="CW120" i="2"/>
  <c r="K120" i="2" s="1"/>
  <c r="CW116" i="2"/>
  <c r="K116" i="2" s="1"/>
  <c r="CW114" i="2"/>
  <c r="K114" i="2" s="1"/>
  <c r="CW112" i="2"/>
  <c r="K112" i="2" s="1"/>
  <c r="CW110" i="2"/>
  <c r="K110" i="2" s="1"/>
  <c r="CW108" i="2"/>
  <c r="K108" i="2" s="1"/>
  <c r="CW106" i="2"/>
  <c r="K106" i="2" s="1"/>
  <c r="CW104" i="2"/>
  <c r="K104" i="2" s="1"/>
  <c r="CW102" i="2"/>
  <c r="K102" i="2" s="1"/>
  <c r="CW100" i="2"/>
  <c r="K100" i="2" s="1"/>
  <c r="CW98" i="2"/>
  <c r="K98" i="2" s="1"/>
  <c r="CW96" i="2"/>
  <c r="K96" i="2" s="1"/>
  <c r="CW94" i="2"/>
  <c r="K94" i="2" s="1"/>
  <c r="CW92" i="2"/>
  <c r="K92" i="2" s="1"/>
  <c r="CW90" i="2"/>
  <c r="K90" i="2" s="1"/>
  <c r="CW88" i="2"/>
  <c r="K88" i="2" s="1"/>
  <c r="CW86" i="2"/>
  <c r="K86" i="2" s="1"/>
  <c r="CW84" i="2"/>
  <c r="K84" i="2" s="1"/>
  <c r="CW82" i="2"/>
  <c r="K82" i="2" s="1"/>
  <c r="CW80" i="2"/>
  <c r="K80" i="2" s="1"/>
  <c r="CW78" i="2"/>
  <c r="K78" i="2" s="1"/>
  <c r="CW76" i="2"/>
  <c r="K76" i="2" s="1"/>
  <c r="CW74" i="2"/>
  <c r="K74" i="2" s="1"/>
  <c r="CW72" i="2"/>
  <c r="K72" i="2" s="1"/>
  <c r="CW122" i="2"/>
  <c r="K122" i="2" s="1"/>
  <c r="CW118" i="2"/>
  <c r="K118" i="2" s="1"/>
  <c r="CW121" i="2"/>
  <c r="K121" i="2" s="1"/>
  <c r="CW119" i="2"/>
  <c r="K119" i="2" s="1"/>
  <c r="CW117" i="2"/>
  <c r="K117" i="2" s="1"/>
  <c r="CW115" i="2"/>
  <c r="K115" i="2" s="1"/>
  <c r="CW113" i="2"/>
  <c r="K113" i="2" s="1"/>
  <c r="CW111" i="2"/>
  <c r="K111" i="2" s="1"/>
  <c r="CW109" i="2"/>
  <c r="K109" i="2" s="1"/>
  <c r="CW107" i="2"/>
  <c r="K107" i="2" s="1"/>
  <c r="CW105" i="2"/>
  <c r="K105" i="2" s="1"/>
  <c r="CW103" i="2"/>
  <c r="K103" i="2" s="1"/>
  <c r="CW101" i="2"/>
  <c r="K101" i="2" s="1"/>
  <c r="CW99" i="2"/>
  <c r="K99" i="2" s="1"/>
  <c r="CW97" i="2"/>
  <c r="K97" i="2" s="1"/>
  <c r="CW95" i="2"/>
  <c r="K95" i="2" s="1"/>
  <c r="CW93" i="2"/>
  <c r="K93" i="2" s="1"/>
  <c r="CW91" i="2"/>
  <c r="K91" i="2" s="1"/>
  <c r="CW89" i="2"/>
  <c r="K89" i="2" s="1"/>
  <c r="CW87" i="2"/>
  <c r="K87" i="2" s="1"/>
  <c r="CW83" i="2"/>
  <c r="K83" i="2" s="1"/>
  <c r="CW81" i="2"/>
  <c r="K81" i="2" s="1"/>
  <c r="CW79" i="2"/>
  <c r="K79" i="2" s="1"/>
  <c r="CW77" i="2"/>
  <c r="K77" i="2" s="1"/>
  <c r="CW75" i="2"/>
  <c r="K75" i="2" s="1"/>
  <c r="CW73" i="2"/>
  <c r="K73" i="2" s="1"/>
  <c r="CW68" i="2"/>
  <c r="K68" i="2" s="1"/>
  <c r="CW124" i="2"/>
  <c r="K124" i="2" s="1"/>
  <c r="CW126" i="2"/>
  <c r="K126" i="2" s="1"/>
  <c r="CW127" i="2"/>
  <c r="K127" i="2" s="1"/>
  <c r="CW125" i="2"/>
  <c r="K125" i="2" s="1"/>
  <c r="CW123" i="2"/>
  <c r="K123" i="2" s="1"/>
  <c r="CW70" i="2"/>
  <c r="K70" i="2" s="1"/>
  <c r="CW71" i="2"/>
  <c r="K71" i="2" s="1"/>
  <c r="CW69" i="2"/>
  <c r="K69" i="2" s="1"/>
  <c r="CW85" i="2"/>
  <c r="K85" i="2" s="1"/>
  <c r="CX8" i="2"/>
  <c r="CY8" i="2"/>
  <c r="CZ8" i="2"/>
  <c r="DA8" i="2"/>
  <c r="DB8" i="2"/>
  <c r="DC8" i="2"/>
  <c r="DD8" i="2"/>
  <c r="DE8" i="2"/>
  <c r="DF8" i="2"/>
  <c r="DG8" i="2"/>
  <c r="DH8" i="2"/>
  <c r="CX9" i="2"/>
  <c r="CY9" i="2"/>
  <c r="CZ9" i="2"/>
  <c r="DA9" i="2"/>
  <c r="DB9" i="2"/>
  <c r="DC9" i="2"/>
  <c r="DD9" i="2"/>
  <c r="DE9" i="2"/>
  <c r="DF9" i="2"/>
  <c r="DG9" i="2"/>
  <c r="DH9" i="2"/>
  <c r="CX10" i="2"/>
  <c r="CY10" i="2"/>
  <c r="CZ10" i="2"/>
  <c r="DA10" i="2"/>
  <c r="DB10" i="2"/>
  <c r="DC10" i="2"/>
  <c r="DD10" i="2"/>
  <c r="DE10" i="2"/>
  <c r="DF10" i="2"/>
  <c r="DG10" i="2"/>
  <c r="DH10" i="2"/>
  <c r="CX11" i="2"/>
  <c r="CY11" i="2"/>
  <c r="CZ11" i="2"/>
  <c r="DA11" i="2"/>
  <c r="DB11" i="2"/>
  <c r="DC11" i="2"/>
  <c r="DD11" i="2"/>
  <c r="DE11" i="2"/>
  <c r="DF11" i="2"/>
  <c r="DG11" i="2"/>
  <c r="DH11" i="2"/>
  <c r="CX12" i="2"/>
  <c r="CY12" i="2"/>
  <c r="CZ12" i="2"/>
  <c r="DA12" i="2"/>
  <c r="DB12" i="2"/>
  <c r="DC12" i="2"/>
  <c r="DD12" i="2"/>
  <c r="DE12" i="2"/>
  <c r="DF12" i="2"/>
  <c r="DG12" i="2"/>
  <c r="DH12" i="2"/>
  <c r="CX13" i="2"/>
  <c r="CY13" i="2"/>
  <c r="CZ13" i="2"/>
  <c r="DA13" i="2"/>
  <c r="DB13" i="2"/>
  <c r="DC13" i="2"/>
  <c r="DD13" i="2"/>
  <c r="DE13" i="2"/>
  <c r="DF13" i="2"/>
  <c r="DG13" i="2"/>
  <c r="DH13" i="2"/>
  <c r="CX14" i="2"/>
  <c r="CY14" i="2"/>
  <c r="CZ14" i="2"/>
  <c r="DA14" i="2"/>
  <c r="DB14" i="2"/>
  <c r="DC14" i="2"/>
  <c r="DD14" i="2"/>
  <c r="DE14" i="2"/>
  <c r="DF14" i="2"/>
  <c r="DG14" i="2"/>
  <c r="DH14" i="2"/>
  <c r="CX15" i="2"/>
  <c r="CY15" i="2"/>
  <c r="CZ15" i="2"/>
  <c r="DA15" i="2"/>
  <c r="DB15" i="2"/>
  <c r="DC15" i="2"/>
  <c r="DD15" i="2"/>
  <c r="DE15" i="2"/>
  <c r="DF15" i="2"/>
  <c r="DG15" i="2"/>
  <c r="DH15" i="2"/>
  <c r="CX16" i="2"/>
  <c r="CY16" i="2"/>
  <c r="CZ16" i="2"/>
  <c r="DA16" i="2"/>
  <c r="DB16" i="2"/>
  <c r="DC16" i="2"/>
  <c r="DD16" i="2"/>
  <c r="DE16" i="2"/>
  <c r="DF16" i="2"/>
  <c r="DG16" i="2"/>
  <c r="DH16" i="2"/>
  <c r="CX17" i="2"/>
  <c r="CY17" i="2"/>
  <c r="CZ17" i="2"/>
  <c r="DA17" i="2"/>
  <c r="DB17" i="2"/>
  <c r="DC17" i="2"/>
  <c r="DD17" i="2"/>
  <c r="DE17" i="2"/>
  <c r="DF17" i="2"/>
  <c r="DG17" i="2"/>
  <c r="DH17" i="2"/>
  <c r="CX18" i="2"/>
  <c r="CY18" i="2"/>
  <c r="CZ18" i="2"/>
  <c r="DA18" i="2"/>
  <c r="DB18" i="2"/>
  <c r="DC18" i="2"/>
  <c r="DD18" i="2"/>
  <c r="DE18" i="2"/>
  <c r="DF18" i="2"/>
  <c r="DG18" i="2"/>
  <c r="DH18" i="2"/>
  <c r="CX19" i="2"/>
  <c r="CY19" i="2"/>
  <c r="CZ19" i="2"/>
  <c r="DA19" i="2"/>
  <c r="DB19" i="2"/>
  <c r="DC19" i="2"/>
  <c r="DD19" i="2"/>
  <c r="DE19" i="2"/>
  <c r="DF19" i="2"/>
  <c r="DG19" i="2"/>
  <c r="DH19" i="2"/>
  <c r="CX20" i="2"/>
  <c r="CY20" i="2"/>
  <c r="CZ20" i="2"/>
  <c r="DA20" i="2"/>
  <c r="DB20" i="2"/>
  <c r="DC20" i="2"/>
  <c r="DD20" i="2"/>
  <c r="DE20" i="2"/>
  <c r="DF20" i="2"/>
  <c r="DG20" i="2"/>
  <c r="DH20" i="2"/>
  <c r="CX21" i="2"/>
  <c r="CY21" i="2"/>
  <c r="CZ21" i="2"/>
  <c r="DA21" i="2"/>
  <c r="DB21" i="2"/>
  <c r="DC21" i="2"/>
  <c r="DD21" i="2"/>
  <c r="DE21" i="2"/>
  <c r="DF21" i="2"/>
  <c r="DG21" i="2"/>
  <c r="DH21" i="2"/>
  <c r="CX22" i="2"/>
  <c r="CY22" i="2"/>
  <c r="CZ22" i="2"/>
  <c r="DA22" i="2"/>
  <c r="DB22" i="2"/>
  <c r="DC22" i="2"/>
  <c r="DD22" i="2"/>
  <c r="DE22" i="2"/>
  <c r="DF22" i="2"/>
  <c r="DG22" i="2"/>
  <c r="DH22" i="2"/>
  <c r="CX23" i="2"/>
  <c r="CY23" i="2"/>
  <c r="CZ23" i="2"/>
  <c r="DA23" i="2"/>
  <c r="DB23" i="2"/>
  <c r="DC23" i="2"/>
  <c r="DD23" i="2"/>
  <c r="DE23" i="2"/>
  <c r="DF23" i="2"/>
  <c r="DG23" i="2"/>
  <c r="DH23" i="2"/>
  <c r="CX24" i="2"/>
  <c r="CY24" i="2"/>
  <c r="CZ24" i="2"/>
  <c r="DA24" i="2"/>
  <c r="DB24" i="2"/>
  <c r="DC24" i="2"/>
  <c r="DD24" i="2"/>
  <c r="DE24" i="2"/>
  <c r="DF24" i="2"/>
  <c r="DG24" i="2"/>
  <c r="DH24" i="2"/>
  <c r="CX25" i="2"/>
  <c r="CY25" i="2"/>
  <c r="CZ25" i="2"/>
  <c r="DA25" i="2"/>
  <c r="DB25" i="2"/>
  <c r="DC25" i="2"/>
  <c r="DD25" i="2"/>
  <c r="DE25" i="2"/>
  <c r="DF25" i="2"/>
  <c r="DG25" i="2"/>
  <c r="DH25" i="2"/>
  <c r="CX26" i="2"/>
  <c r="CY26" i="2"/>
  <c r="CZ26" i="2"/>
  <c r="DA26" i="2"/>
  <c r="DB26" i="2"/>
  <c r="DC26" i="2"/>
  <c r="DD26" i="2"/>
  <c r="DE26" i="2"/>
  <c r="DF26" i="2"/>
  <c r="DG26" i="2"/>
  <c r="DH26" i="2"/>
  <c r="CX27" i="2"/>
  <c r="CY27" i="2"/>
  <c r="CZ27" i="2"/>
  <c r="DA27" i="2"/>
  <c r="DB27" i="2"/>
  <c r="DC27" i="2"/>
  <c r="DD27" i="2"/>
  <c r="DE27" i="2"/>
  <c r="DF27" i="2"/>
  <c r="DG27" i="2"/>
  <c r="DH27" i="2"/>
  <c r="CX28" i="2"/>
  <c r="CY28" i="2"/>
  <c r="CZ28" i="2"/>
  <c r="DA28" i="2"/>
  <c r="DB28" i="2"/>
  <c r="DC28" i="2"/>
  <c r="DD28" i="2"/>
  <c r="DE28" i="2"/>
  <c r="DF28" i="2"/>
  <c r="DG28" i="2"/>
  <c r="DH28" i="2"/>
  <c r="CX29" i="2"/>
  <c r="CY29" i="2"/>
  <c r="CZ29" i="2"/>
  <c r="DA29" i="2"/>
  <c r="DB29" i="2"/>
  <c r="DC29" i="2"/>
  <c r="DD29" i="2"/>
  <c r="DE29" i="2"/>
  <c r="DF29" i="2"/>
  <c r="DG29" i="2"/>
  <c r="DH29" i="2"/>
  <c r="CX30" i="2"/>
  <c r="CY30" i="2"/>
  <c r="CZ30" i="2"/>
  <c r="DA30" i="2"/>
  <c r="DB30" i="2"/>
  <c r="DC30" i="2"/>
  <c r="DD30" i="2"/>
  <c r="DE30" i="2"/>
  <c r="DF30" i="2"/>
  <c r="DG30" i="2"/>
  <c r="DH30" i="2"/>
  <c r="CX31" i="2"/>
  <c r="CY31" i="2"/>
  <c r="CZ31" i="2"/>
  <c r="DA31" i="2"/>
  <c r="DB31" i="2"/>
  <c r="DC31" i="2"/>
  <c r="DD31" i="2"/>
  <c r="DE31" i="2"/>
  <c r="DF31" i="2"/>
  <c r="DG31" i="2"/>
  <c r="DH31" i="2"/>
  <c r="CX32" i="2"/>
  <c r="CY32" i="2"/>
  <c r="CZ32" i="2"/>
  <c r="DA32" i="2"/>
  <c r="DB32" i="2"/>
  <c r="DC32" i="2"/>
  <c r="DD32" i="2"/>
  <c r="DE32" i="2"/>
  <c r="DF32" i="2"/>
  <c r="DG32" i="2"/>
  <c r="DH32" i="2"/>
  <c r="CX33" i="2"/>
  <c r="CY33" i="2"/>
  <c r="CZ33" i="2"/>
  <c r="DA33" i="2"/>
  <c r="DB33" i="2"/>
  <c r="DC33" i="2"/>
  <c r="DD33" i="2"/>
  <c r="DE33" i="2"/>
  <c r="DF33" i="2"/>
  <c r="DG33" i="2"/>
  <c r="DH33" i="2"/>
  <c r="CX34" i="2"/>
  <c r="CY34" i="2"/>
  <c r="CZ34" i="2"/>
  <c r="DA34" i="2"/>
  <c r="DB34" i="2"/>
  <c r="DC34" i="2"/>
  <c r="DD34" i="2"/>
  <c r="DE34" i="2"/>
  <c r="DF34" i="2"/>
  <c r="DG34" i="2"/>
  <c r="DH34" i="2"/>
  <c r="CX35" i="2"/>
  <c r="CY35" i="2"/>
  <c r="CZ35" i="2"/>
  <c r="DA35" i="2"/>
  <c r="DB35" i="2"/>
  <c r="DC35" i="2"/>
  <c r="DD35" i="2"/>
  <c r="DE35" i="2"/>
  <c r="DF35" i="2"/>
  <c r="DG35" i="2"/>
  <c r="DH35" i="2"/>
  <c r="CX36" i="2"/>
  <c r="CY36" i="2"/>
  <c r="CZ36" i="2"/>
  <c r="DA36" i="2"/>
  <c r="DB36" i="2"/>
  <c r="DC36" i="2"/>
  <c r="DD36" i="2"/>
  <c r="DE36" i="2"/>
  <c r="DF36" i="2"/>
  <c r="DG36" i="2"/>
  <c r="DH36" i="2"/>
  <c r="CX37" i="2"/>
  <c r="CY37" i="2"/>
  <c r="CZ37" i="2"/>
  <c r="DA37" i="2"/>
  <c r="DB37" i="2"/>
  <c r="DC37" i="2"/>
  <c r="DD37" i="2"/>
  <c r="DE37" i="2"/>
  <c r="DF37" i="2"/>
  <c r="DG37" i="2"/>
  <c r="DH37" i="2"/>
  <c r="CX38" i="2"/>
  <c r="CY38" i="2"/>
  <c r="CZ38" i="2"/>
  <c r="DA38" i="2"/>
  <c r="DB38" i="2"/>
  <c r="DC38" i="2"/>
  <c r="DD38" i="2"/>
  <c r="DE38" i="2"/>
  <c r="DF38" i="2"/>
  <c r="DG38" i="2"/>
  <c r="DH38" i="2"/>
  <c r="CX39" i="2"/>
  <c r="CY39" i="2"/>
  <c r="CZ39" i="2"/>
  <c r="DA39" i="2"/>
  <c r="DB39" i="2"/>
  <c r="DC39" i="2"/>
  <c r="DD39" i="2"/>
  <c r="DE39" i="2"/>
  <c r="DF39" i="2"/>
  <c r="DG39" i="2"/>
  <c r="DH39" i="2"/>
  <c r="CX40" i="2"/>
  <c r="CY40" i="2"/>
  <c r="CZ40" i="2"/>
  <c r="DA40" i="2"/>
  <c r="DB40" i="2"/>
  <c r="DC40" i="2"/>
  <c r="DD40" i="2"/>
  <c r="DE40" i="2"/>
  <c r="DF40" i="2"/>
  <c r="DG40" i="2"/>
  <c r="DH40" i="2"/>
  <c r="CX41" i="2"/>
  <c r="CY41" i="2"/>
  <c r="CZ41" i="2"/>
  <c r="DA41" i="2"/>
  <c r="DB41" i="2"/>
  <c r="DC41" i="2"/>
  <c r="DD41" i="2"/>
  <c r="DE41" i="2"/>
  <c r="DF41" i="2"/>
  <c r="DG41" i="2"/>
  <c r="DH41" i="2"/>
  <c r="CX42" i="2"/>
  <c r="CY42" i="2"/>
  <c r="CZ42" i="2"/>
  <c r="DA42" i="2"/>
  <c r="DB42" i="2"/>
  <c r="DC42" i="2"/>
  <c r="DD42" i="2"/>
  <c r="DE42" i="2"/>
  <c r="DF42" i="2"/>
  <c r="DG42" i="2"/>
  <c r="DH42" i="2"/>
  <c r="CX43" i="2"/>
  <c r="CY43" i="2"/>
  <c r="CZ43" i="2"/>
  <c r="DA43" i="2"/>
  <c r="DB43" i="2"/>
  <c r="DC43" i="2"/>
  <c r="DD43" i="2"/>
  <c r="DE43" i="2"/>
  <c r="DF43" i="2"/>
  <c r="DG43" i="2"/>
  <c r="DH43" i="2"/>
  <c r="CX44" i="2"/>
  <c r="CY44" i="2"/>
  <c r="CZ44" i="2"/>
  <c r="DA44" i="2"/>
  <c r="DB44" i="2"/>
  <c r="DC44" i="2"/>
  <c r="DD44" i="2"/>
  <c r="DE44" i="2"/>
  <c r="DF44" i="2"/>
  <c r="DG44" i="2"/>
  <c r="DH44" i="2"/>
  <c r="CX45" i="2"/>
  <c r="CY45" i="2"/>
  <c r="CZ45" i="2"/>
  <c r="DA45" i="2"/>
  <c r="DB45" i="2"/>
  <c r="DC45" i="2"/>
  <c r="DD45" i="2"/>
  <c r="DE45" i="2"/>
  <c r="DF45" i="2"/>
  <c r="DG45" i="2"/>
  <c r="DH45" i="2"/>
  <c r="CX46" i="2"/>
  <c r="CY46" i="2"/>
  <c r="CZ46" i="2"/>
  <c r="DA46" i="2"/>
  <c r="DB46" i="2"/>
  <c r="DC46" i="2"/>
  <c r="DD46" i="2"/>
  <c r="DE46" i="2"/>
  <c r="DF46" i="2"/>
  <c r="DG46" i="2"/>
  <c r="DH46" i="2"/>
  <c r="CX47" i="2"/>
  <c r="CY47" i="2"/>
  <c r="CZ47" i="2"/>
  <c r="DA47" i="2"/>
  <c r="DB47" i="2"/>
  <c r="DC47" i="2"/>
  <c r="DD47" i="2"/>
  <c r="DE47" i="2"/>
  <c r="DF47" i="2"/>
  <c r="DG47" i="2"/>
  <c r="DH47" i="2"/>
  <c r="CX48" i="2"/>
  <c r="CY48" i="2"/>
  <c r="CZ48" i="2"/>
  <c r="DA48" i="2"/>
  <c r="DB48" i="2"/>
  <c r="DC48" i="2"/>
  <c r="DD48" i="2"/>
  <c r="DE48" i="2"/>
  <c r="DF48" i="2"/>
  <c r="DG48" i="2"/>
  <c r="DH48" i="2"/>
  <c r="CX49" i="2"/>
  <c r="CY49" i="2"/>
  <c r="CZ49" i="2"/>
  <c r="DA49" i="2"/>
  <c r="DB49" i="2"/>
  <c r="DC49" i="2"/>
  <c r="DD49" i="2"/>
  <c r="DE49" i="2"/>
  <c r="DF49" i="2"/>
  <c r="DG49" i="2"/>
  <c r="DH49" i="2"/>
  <c r="CX50" i="2"/>
  <c r="CY50" i="2"/>
  <c r="CZ50" i="2"/>
  <c r="DA50" i="2"/>
  <c r="DB50" i="2"/>
  <c r="DC50" i="2"/>
  <c r="DD50" i="2"/>
  <c r="DE50" i="2"/>
  <c r="DF50" i="2"/>
  <c r="DG50" i="2"/>
  <c r="DH50" i="2"/>
  <c r="CX51" i="2"/>
  <c r="CY51" i="2"/>
  <c r="CZ51" i="2"/>
  <c r="DA51" i="2"/>
  <c r="DB51" i="2"/>
  <c r="DC51" i="2"/>
  <c r="DD51" i="2"/>
  <c r="DE51" i="2"/>
  <c r="DF51" i="2"/>
  <c r="DG51" i="2"/>
  <c r="DH51" i="2"/>
  <c r="CX52" i="2"/>
  <c r="CY52" i="2"/>
  <c r="CZ52" i="2"/>
  <c r="DA52" i="2"/>
  <c r="DB52" i="2"/>
  <c r="DC52" i="2"/>
  <c r="DD52" i="2"/>
  <c r="DE52" i="2"/>
  <c r="DF52" i="2"/>
  <c r="DG52" i="2"/>
  <c r="DH52" i="2"/>
  <c r="CX53" i="2"/>
  <c r="CY53" i="2"/>
  <c r="CZ53" i="2"/>
  <c r="DA53" i="2"/>
  <c r="DB53" i="2"/>
  <c r="DC53" i="2"/>
  <c r="DD53" i="2"/>
  <c r="DE53" i="2"/>
  <c r="DF53" i="2"/>
  <c r="DG53" i="2"/>
  <c r="DH53" i="2"/>
  <c r="CX54" i="2"/>
  <c r="CY54" i="2"/>
  <c r="CZ54" i="2"/>
  <c r="DA54" i="2"/>
  <c r="DB54" i="2"/>
  <c r="DC54" i="2"/>
  <c r="DD54" i="2"/>
  <c r="DE54" i="2"/>
  <c r="DF54" i="2"/>
  <c r="DG54" i="2"/>
  <c r="DH54" i="2"/>
  <c r="CX55" i="2"/>
  <c r="CY55" i="2"/>
  <c r="CZ55" i="2"/>
  <c r="DA55" i="2"/>
  <c r="DB55" i="2"/>
  <c r="DC55" i="2"/>
  <c r="DD55" i="2"/>
  <c r="DE55" i="2"/>
  <c r="DF55" i="2"/>
  <c r="DG55" i="2"/>
  <c r="DH55" i="2"/>
  <c r="CX56" i="2"/>
  <c r="CY56" i="2"/>
  <c r="CZ56" i="2"/>
  <c r="DA56" i="2"/>
  <c r="DB56" i="2"/>
  <c r="DC56" i="2"/>
  <c r="DD56" i="2"/>
  <c r="DE56" i="2"/>
  <c r="DF56" i="2"/>
  <c r="DG56" i="2"/>
  <c r="DH56" i="2"/>
  <c r="CX57" i="2"/>
  <c r="CY57" i="2"/>
  <c r="CZ57" i="2"/>
  <c r="DA57" i="2"/>
  <c r="DB57" i="2"/>
  <c r="DC57" i="2"/>
  <c r="DD57" i="2"/>
  <c r="DE57" i="2"/>
  <c r="DF57" i="2"/>
  <c r="DG57" i="2"/>
  <c r="DH57" i="2"/>
  <c r="CX58" i="2"/>
  <c r="CY58" i="2"/>
  <c r="CZ58" i="2"/>
  <c r="DA58" i="2"/>
  <c r="DB58" i="2"/>
  <c r="DC58" i="2"/>
  <c r="DD58" i="2"/>
  <c r="DE58" i="2"/>
  <c r="DF58" i="2"/>
  <c r="DG58" i="2"/>
  <c r="DH58" i="2"/>
  <c r="CX59" i="2"/>
  <c r="CY59" i="2"/>
  <c r="CZ59" i="2"/>
  <c r="DA59" i="2"/>
  <c r="DB59" i="2"/>
  <c r="DC59" i="2"/>
  <c r="DD59" i="2"/>
  <c r="DE59" i="2"/>
  <c r="DF59" i="2"/>
  <c r="DG59" i="2"/>
  <c r="DH59" i="2"/>
  <c r="CX60" i="2"/>
  <c r="CY60" i="2"/>
  <c r="CZ60" i="2"/>
  <c r="DA60" i="2"/>
  <c r="DB60" i="2"/>
  <c r="DC60" i="2"/>
  <c r="DD60" i="2"/>
  <c r="DE60" i="2"/>
  <c r="DF60" i="2"/>
  <c r="DG60" i="2"/>
  <c r="DH60" i="2"/>
  <c r="CX61" i="2"/>
  <c r="CY61" i="2"/>
  <c r="CZ61" i="2"/>
  <c r="DA61" i="2"/>
  <c r="DB61" i="2"/>
  <c r="DC61" i="2"/>
  <c r="DD61" i="2"/>
  <c r="DE61" i="2"/>
  <c r="DF61" i="2"/>
  <c r="DG61" i="2"/>
  <c r="DH61" i="2"/>
  <c r="CX62" i="2"/>
  <c r="CY62" i="2"/>
  <c r="CZ62" i="2"/>
  <c r="DA62" i="2"/>
  <c r="DB62" i="2"/>
  <c r="DC62" i="2"/>
  <c r="DD62" i="2"/>
  <c r="DE62" i="2"/>
  <c r="DF62" i="2"/>
  <c r="DG62" i="2"/>
  <c r="DH62" i="2"/>
  <c r="CX63" i="2"/>
  <c r="CY63" i="2"/>
  <c r="CZ63" i="2"/>
  <c r="DA63" i="2"/>
  <c r="DB63" i="2"/>
  <c r="DC63" i="2"/>
  <c r="DD63" i="2"/>
  <c r="DE63" i="2"/>
  <c r="DF63" i="2"/>
  <c r="DG63" i="2"/>
  <c r="DH63" i="2"/>
  <c r="CX64" i="2"/>
  <c r="CY64" i="2"/>
  <c r="CZ64" i="2"/>
  <c r="DA64" i="2"/>
  <c r="DB64" i="2"/>
  <c r="DC64" i="2"/>
  <c r="DD64" i="2"/>
  <c r="DE64" i="2"/>
  <c r="DF64" i="2"/>
  <c r="DG64" i="2"/>
  <c r="DH64" i="2"/>
  <c r="CX65" i="2"/>
  <c r="CY65" i="2"/>
  <c r="CZ65" i="2"/>
  <c r="DA65" i="2"/>
  <c r="DB65" i="2"/>
  <c r="DC65" i="2"/>
  <c r="DD65" i="2"/>
  <c r="DE65" i="2"/>
  <c r="DF65" i="2"/>
  <c r="DG65" i="2"/>
  <c r="DH65" i="2"/>
  <c r="CX7" i="2"/>
  <c r="CY7" i="2"/>
  <c r="CZ7" i="2"/>
  <c r="DA7" i="2"/>
  <c r="DB7" i="2"/>
  <c r="DC7" i="2"/>
  <c r="DD7" i="2"/>
  <c r="DE7" i="2"/>
  <c r="DF7" i="2"/>
  <c r="DG7" i="2"/>
  <c r="DH7" i="2"/>
  <c r="DG6" i="2"/>
  <c r="DF6" i="2"/>
  <c r="DE6" i="2"/>
  <c r="DD6" i="2"/>
  <c r="DB6" i="2"/>
  <c r="DA6" i="2"/>
  <c r="CZ6" i="2"/>
  <c r="CY6" i="2"/>
  <c r="CW64" i="2" l="1"/>
  <c r="K64" i="2" s="1"/>
  <c r="CW62" i="2"/>
  <c r="K62" i="2" s="1"/>
  <c r="CW65" i="2"/>
  <c r="K65" i="2" s="1"/>
  <c r="CW63" i="2"/>
  <c r="K63" i="2" s="1"/>
  <c r="CW61" i="2"/>
  <c r="K61" i="2" s="1"/>
  <c r="CW59" i="2"/>
  <c r="K59" i="2" s="1"/>
  <c r="CW57" i="2"/>
  <c r="K57" i="2" s="1"/>
  <c r="CW55" i="2"/>
  <c r="K55" i="2" s="1"/>
  <c r="CW53" i="2"/>
  <c r="K53" i="2" s="1"/>
  <c r="CW51" i="2"/>
  <c r="K51" i="2" s="1"/>
  <c r="CW49" i="2"/>
  <c r="K49" i="2" s="1"/>
  <c r="CW47" i="2"/>
  <c r="K47" i="2" s="1"/>
  <c r="CW45" i="2"/>
  <c r="K45" i="2" s="1"/>
  <c r="CW43" i="2"/>
  <c r="K43" i="2" s="1"/>
  <c r="CW41" i="2"/>
  <c r="K41" i="2" s="1"/>
  <c r="CW39" i="2"/>
  <c r="K39" i="2" s="1"/>
  <c r="CW37" i="2"/>
  <c r="K37" i="2" s="1"/>
  <c r="CW35" i="2"/>
  <c r="K35" i="2" s="1"/>
  <c r="CW33" i="2"/>
  <c r="K33" i="2" s="1"/>
  <c r="CW31" i="2"/>
  <c r="K31" i="2" s="1"/>
  <c r="CW29" i="2"/>
  <c r="K29" i="2" s="1"/>
  <c r="CW27" i="2"/>
  <c r="K27" i="2" s="1"/>
  <c r="CW25" i="2"/>
  <c r="K25" i="2" s="1"/>
  <c r="CW23" i="2"/>
  <c r="K23" i="2" s="1"/>
  <c r="CW21" i="2"/>
  <c r="K21" i="2" s="1"/>
  <c r="CW19" i="2"/>
  <c r="K19" i="2" s="1"/>
  <c r="CW17" i="2"/>
  <c r="K17" i="2" s="1"/>
  <c r="CW15" i="2"/>
  <c r="K15" i="2" s="1"/>
  <c r="CW13" i="2"/>
  <c r="K13" i="2" s="1"/>
  <c r="CW11" i="2"/>
  <c r="K11" i="2" s="1"/>
  <c r="CW9" i="2"/>
  <c r="K9" i="2" s="1"/>
  <c r="CW60" i="2"/>
  <c r="K60" i="2" s="1"/>
  <c r="CW58" i="2"/>
  <c r="K58" i="2" s="1"/>
  <c r="CW56" i="2"/>
  <c r="K56" i="2" s="1"/>
  <c r="CW54" i="2"/>
  <c r="K54" i="2" s="1"/>
  <c r="CW52" i="2"/>
  <c r="K52" i="2" s="1"/>
  <c r="CW50" i="2"/>
  <c r="K50" i="2" s="1"/>
  <c r="CW48" i="2"/>
  <c r="K48" i="2" s="1"/>
  <c r="CW46" i="2"/>
  <c r="K46" i="2" s="1"/>
  <c r="CW44" i="2"/>
  <c r="K44" i="2" s="1"/>
  <c r="CW42" i="2"/>
  <c r="K42" i="2" s="1"/>
  <c r="CW40" i="2"/>
  <c r="K40" i="2" s="1"/>
  <c r="CW36" i="2"/>
  <c r="K36" i="2" s="1"/>
  <c r="CW34" i="2"/>
  <c r="K34" i="2" s="1"/>
  <c r="CW32" i="2"/>
  <c r="K32" i="2" s="1"/>
  <c r="CW30" i="2"/>
  <c r="K30" i="2" s="1"/>
  <c r="CW28" i="2"/>
  <c r="K28" i="2" s="1"/>
  <c r="CW26" i="2"/>
  <c r="K26" i="2" s="1"/>
  <c r="CW24" i="2"/>
  <c r="K24" i="2" s="1"/>
  <c r="CW22" i="2"/>
  <c r="K22" i="2" s="1"/>
  <c r="CW20" i="2"/>
  <c r="K20" i="2" s="1"/>
  <c r="CW18" i="2"/>
  <c r="K18" i="2" s="1"/>
  <c r="CW16" i="2"/>
  <c r="K16" i="2" s="1"/>
  <c r="CW14" i="2"/>
  <c r="K14" i="2" s="1"/>
  <c r="CW12" i="2"/>
  <c r="K12" i="2" s="1"/>
  <c r="CW10" i="2"/>
  <c r="K10" i="2" s="1"/>
  <c r="CW6" i="2"/>
  <c r="K6" i="2" s="1"/>
  <c r="CW7" i="2"/>
  <c r="K7" i="2" s="1"/>
  <c r="CW38" i="2"/>
  <c r="K38" i="2" s="1"/>
  <c r="CW8" i="2"/>
  <c r="K8" i="2" s="1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AW47" i="4" l="1"/>
  <c r="AX47" i="4"/>
  <c r="AY47" i="4"/>
  <c r="AZ47" i="4"/>
  <c r="AW48" i="4"/>
  <c r="AX48" i="4"/>
  <c r="AY48" i="4"/>
  <c r="AZ48" i="4"/>
  <c r="AW49" i="4"/>
  <c r="AX49" i="4"/>
  <c r="AY49" i="4"/>
  <c r="AZ49" i="4"/>
  <c r="AW50" i="4"/>
  <c r="AX50" i="4"/>
  <c r="AY50" i="4"/>
  <c r="AZ50" i="4"/>
  <c r="AW51" i="4"/>
  <c r="AX51" i="4"/>
  <c r="AY51" i="4"/>
  <c r="AZ51" i="4"/>
  <c r="AW52" i="4"/>
  <c r="AX52" i="4"/>
  <c r="AY52" i="4"/>
  <c r="AZ52" i="4"/>
  <c r="AW53" i="4"/>
  <c r="AX53" i="4"/>
  <c r="AY53" i="4"/>
  <c r="AZ53" i="4"/>
  <c r="AW17" i="4"/>
  <c r="AX17" i="4"/>
  <c r="AY17" i="4"/>
  <c r="AZ17" i="4"/>
  <c r="AW18" i="4"/>
  <c r="AX18" i="4"/>
  <c r="AY18" i="4"/>
  <c r="AZ18" i="4"/>
  <c r="AW19" i="4"/>
  <c r="AX19" i="4"/>
  <c r="AY19" i="4"/>
  <c r="AZ19" i="4"/>
  <c r="AW20" i="4"/>
  <c r="AX20" i="4"/>
  <c r="AY20" i="4"/>
  <c r="AZ20" i="4"/>
  <c r="AW21" i="4"/>
  <c r="AX21" i="4"/>
  <c r="AY21" i="4"/>
  <c r="AZ21" i="4"/>
  <c r="AW22" i="4"/>
  <c r="AX22" i="4"/>
  <c r="AY22" i="4"/>
  <c r="AZ22" i="4"/>
  <c r="AW23" i="4"/>
  <c r="AX23" i="4"/>
  <c r="AY23" i="4"/>
  <c r="AZ23" i="4"/>
  <c r="AW57" i="4" l="1"/>
  <c r="AW58" i="4"/>
  <c r="AW59" i="4"/>
  <c r="AW60" i="4"/>
  <c r="AW61" i="4"/>
  <c r="AW62" i="4"/>
  <c r="AW63" i="4"/>
  <c r="AW64" i="4"/>
  <c r="AW54" i="4"/>
  <c r="J42" i="14"/>
  <c r="J43" i="14"/>
  <c r="J44" i="14"/>
  <c r="J45" i="14"/>
  <c r="J46" i="14"/>
  <c r="J47" i="14"/>
  <c r="J48" i="14"/>
  <c r="A42" i="14"/>
  <c r="A43" i="14"/>
  <c r="A44" i="14"/>
  <c r="A45" i="14"/>
  <c r="A46" i="14"/>
  <c r="A47" i="14"/>
  <c r="A48" i="14"/>
  <c r="AW41" i="4"/>
  <c r="J36" i="14" s="1"/>
  <c r="AW42" i="4"/>
  <c r="AW43" i="4"/>
  <c r="D32" i="14"/>
  <c r="D33" i="14"/>
  <c r="D34" i="14"/>
  <c r="D35" i="14"/>
  <c r="D36" i="14"/>
  <c r="BA60" i="4" l="1"/>
  <c r="E55" i="14" s="1"/>
  <c r="BB60" i="4"/>
  <c r="I55" i="14" s="1"/>
  <c r="BA61" i="4"/>
  <c r="E56" i="14" s="1"/>
  <c r="BB61" i="4"/>
  <c r="I56" i="14" s="1"/>
  <c r="BA62" i="4"/>
  <c r="E57" i="14" s="1"/>
  <c r="BB62" i="4"/>
  <c r="I57" i="14" s="1"/>
  <c r="BA63" i="4"/>
  <c r="BB63" i="4"/>
  <c r="BA49" i="4"/>
  <c r="E44" i="14" s="1"/>
  <c r="BB49" i="4"/>
  <c r="I44" i="14" s="1"/>
  <c r="BA50" i="4"/>
  <c r="E45" i="14" s="1"/>
  <c r="BB50" i="4"/>
  <c r="I45" i="14" s="1"/>
  <c r="BA51" i="4"/>
  <c r="E46" i="14" s="1"/>
  <c r="BB51" i="4"/>
  <c r="I46" i="14" s="1"/>
  <c r="BA52" i="4"/>
  <c r="E47" i="14" s="1"/>
  <c r="BB52" i="4"/>
  <c r="I47" i="14" s="1"/>
  <c r="BA53" i="4"/>
  <c r="E48" i="14" s="1"/>
  <c r="BB53" i="4"/>
  <c r="I48" i="14" s="1"/>
  <c r="BA41" i="4"/>
  <c r="E36" i="14" s="1"/>
  <c r="BB41" i="4"/>
  <c r="I36" i="14" s="1"/>
  <c r="BA42" i="4"/>
  <c r="E37" i="14" s="1"/>
  <c r="BB42" i="4"/>
  <c r="I37" i="14" s="1"/>
  <c r="BA43" i="4"/>
  <c r="E38" i="14" s="1"/>
  <c r="BB43" i="4"/>
  <c r="I38" i="14" s="1"/>
  <c r="BA17" i="4"/>
  <c r="E12" i="14" s="1"/>
  <c r="BB17" i="4"/>
  <c r="I12" i="14" s="1"/>
  <c r="BA18" i="4"/>
  <c r="E13" i="14" s="1"/>
  <c r="BB18" i="4"/>
  <c r="I13" i="14" s="1"/>
  <c r="A1288" i="13" l="1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6" i="13"/>
  <c r="A327" i="13"/>
  <c r="A328" i="13"/>
  <c r="A329" i="13"/>
  <c r="A330" i="13"/>
  <c r="A331" i="13"/>
  <c r="A332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249" i="13"/>
  <c r="A250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4" i="13"/>
  <c r="A205" i="13"/>
  <c r="A206" i="13"/>
  <c r="A207" i="13"/>
  <c r="A209" i="13"/>
  <c r="A210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128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BU69" i="2"/>
  <c r="G187" i="13" s="1"/>
  <c r="BV69" i="2"/>
  <c r="G309" i="13" s="1"/>
  <c r="BW69" i="2"/>
  <c r="G431" i="13" s="1"/>
  <c r="BX69" i="2"/>
  <c r="G553" i="13" s="1"/>
  <c r="BY69" i="2"/>
  <c r="G675" i="13" s="1"/>
  <c r="BU70" i="2"/>
  <c r="G188" i="13" s="1"/>
  <c r="BV70" i="2"/>
  <c r="G310" i="13" s="1"/>
  <c r="BW70" i="2"/>
  <c r="G432" i="13" s="1"/>
  <c r="BX70" i="2"/>
  <c r="G554" i="13" s="1"/>
  <c r="BY70" i="2"/>
  <c r="G676" i="13" s="1"/>
  <c r="BU71" i="2"/>
  <c r="G189" i="13" s="1"/>
  <c r="BV71" i="2"/>
  <c r="G311" i="13" s="1"/>
  <c r="BW71" i="2"/>
  <c r="G433" i="13" s="1"/>
  <c r="BX71" i="2"/>
  <c r="G555" i="13" s="1"/>
  <c r="BY71" i="2"/>
  <c r="G677" i="13" s="1"/>
  <c r="BU72" i="2"/>
  <c r="G190" i="13" s="1"/>
  <c r="BV72" i="2"/>
  <c r="G312" i="13" s="1"/>
  <c r="BW72" i="2"/>
  <c r="G434" i="13" s="1"/>
  <c r="BX72" i="2"/>
  <c r="G556" i="13" s="1"/>
  <c r="BY72" i="2"/>
  <c r="G678" i="13" s="1"/>
  <c r="BU73" i="2"/>
  <c r="G191" i="13" s="1"/>
  <c r="BV73" i="2"/>
  <c r="G313" i="13" s="1"/>
  <c r="BW73" i="2"/>
  <c r="G435" i="13" s="1"/>
  <c r="BX73" i="2"/>
  <c r="G557" i="13" s="1"/>
  <c r="BY73" i="2"/>
  <c r="G679" i="13" s="1"/>
  <c r="BU74" i="2"/>
  <c r="G192" i="13" s="1"/>
  <c r="BV74" i="2"/>
  <c r="G314" i="13" s="1"/>
  <c r="BW74" i="2"/>
  <c r="G436" i="13" s="1"/>
  <c r="BX74" i="2"/>
  <c r="G558" i="13" s="1"/>
  <c r="BY74" i="2"/>
  <c r="G680" i="13" s="1"/>
  <c r="BU75" i="2"/>
  <c r="G193" i="13" s="1"/>
  <c r="BV75" i="2"/>
  <c r="G315" i="13" s="1"/>
  <c r="BW75" i="2"/>
  <c r="G437" i="13" s="1"/>
  <c r="BX75" i="2"/>
  <c r="G559" i="13" s="1"/>
  <c r="BY75" i="2"/>
  <c r="G681" i="13" s="1"/>
  <c r="BU76" i="2"/>
  <c r="G194" i="13" s="1"/>
  <c r="BV76" i="2"/>
  <c r="G316" i="13" s="1"/>
  <c r="BW76" i="2"/>
  <c r="G438" i="13" s="1"/>
  <c r="BX76" i="2"/>
  <c r="G560" i="13" s="1"/>
  <c r="BY76" i="2"/>
  <c r="G682" i="13" s="1"/>
  <c r="BU77" i="2"/>
  <c r="G195" i="13" s="1"/>
  <c r="BV77" i="2"/>
  <c r="G317" i="13" s="1"/>
  <c r="BW77" i="2"/>
  <c r="G439" i="13" s="1"/>
  <c r="BX77" i="2"/>
  <c r="G561" i="13" s="1"/>
  <c r="BY77" i="2"/>
  <c r="G683" i="13" s="1"/>
  <c r="BU78" i="2"/>
  <c r="G196" i="13" s="1"/>
  <c r="BV78" i="2"/>
  <c r="G318" i="13" s="1"/>
  <c r="BW78" i="2"/>
  <c r="G440" i="13" s="1"/>
  <c r="BX78" i="2"/>
  <c r="G562" i="13" s="1"/>
  <c r="BY78" i="2"/>
  <c r="G684" i="13" s="1"/>
  <c r="BU79" i="2"/>
  <c r="G197" i="13" s="1"/>
  <c r="BV79" i="2"/>
  <c r="G319" i="13" s="1"/>
  <c r="BW79" i="2"/>
  <c r="G441" i="13" s="1"/>
  <c r="BX79" i="2"/>
  <c r="G563" i="13" s="1"/>
  <c r="BY79" i="2"/>
  <c r="G685" i="13" s="1"/>
  <c r="BU80" i="2"/>
  <c r="G198" i="13" s="1"/>
  <c r="BV80" i="2"/>
  <c r="G320" i="13" s="1"/>
  <c r="BW80" i="2"/>
  <c r="G442" i="13" s="1"/>
  <c r="BX80" i="2"/>
  <c r="G564" i="13" s="1"/>
  <c r="BY80" i="2"/>
  <c r="G686" i="13" s="1"/>
  <c r="BU81" i="2"/>
  <c r="G199" i="13" s="1"/>
  <c r="BV81" i="2"/>
  <c r="G321" i="13" s="1"/>
  <c r="BW81" i="2"/>
  <c r="G443" i="13" s="1"/>
  <c r="BX81" i="2"/>
  <c r="G565" i="13" s="1"/>
  <c r="BY81" i="2"/>
  <c r="G687" i="13" s="1"/>
  <c r="BU82" i="2"/>
  <c r="G200" i="13" s="1"/>
  <c r="BV82" i="2"/>
  <c r="G322" i="13" s="1"/>
  <c r="BW82" i="2"/>
  <c r="G444" i="13" s="1"/>
  <c r="BX82" i="2"/>
  <c r="G566" i="13" s="1"/>
  <c r="BY82" i="2"/>
  <c r="G688" i="13" s="1"/>
  <c r="BU83" i="2"/>
  <c r="G201" i="13" s="1"/>
  <c r="BV83" i="2"/>
  <c r="G323" i="13" s="1"/>
  <c r="BW83" i="2"/>
  <c r="G445" i="13" s="1"/>
  <c r="BX83" i="2"/>
  <c r="G567" i="13" s="1"/>
  <c r="BY83" i="2"/>
  <c r="G689" i="13" s="1"/>
  <c r="BU84" i="2"/>
  <c r="G202" i="13" s="1"/>
  <c r="BV84" i="2"/>
  <c r="G324" i="13" s="1"/>
  <c r="BW84" i="2"/>
  <c r="G446" i="13" s="1"/>
  <c r="BX84" i="2"/>
  <c r="G568" i="13" s="1"/>
  <c r="BY84" i="2"/>
  <c r="G690" i="13" s="1"/>
  <c r="BU85" i="2"/>
  <c r="G203" i="13" s="1"/>
  <c r="BV85" i="2"/>
  <c r="G325" i="13" s="1"/>
  <c r="BW85" i="2"/>
  <c r="G447" i="13" s="1"/>
  <c r="BX85" i="2"/>
  <c r="G569" i="13" s="1"/>
  <c r="BY85" i="2"/>
  <c r="G691" i="13" s="1"/>
  <c r="BU86" i="2"/>
  <c r="G204" i="13" s="1"/>
  <c r="BV86" i="2"/>
  <c r="G326" i="13" s="1"/>
  <c r="BW86" i="2"/>
  <c r="G448" i="13" s="1"/>
  <c r="BX86" i="2"/>
  <c r="G570" i="13" s="1"/>
  <c r="BY86" i="2"/>
  <c r="G692" i="13" s="1"/>
  <c r="BU87" i="2"/>
  <c r="G205" i="13" s="1"/>
  <c r="BV87" i="2"/>
  <c r="G327" i="13" s="1"/>
  <c r="BW87" i="2"/>
  <c r="G449" i="13" s="1"/>
  <c r="BX87" i="2"/>
  <c r="G571" i="13" s="1"/>
  <c r="BY87" i="2"/>
  <c r="G693" i="13" s="1"/>
  <c r="BU88" i="2"/>
  <c r="G206" i="13" s="1"/>
  <c r="BV88" i="2"/>
  <c r="G328" i="13" s="1"/>
  <c r="BW88" i="2"/>
  <c r="G450" i="13" s="1"/>
  <c r="BX88" i="2"/>
  <c r="G572" i="13" s="1"/>
  <c r="BY88" i="2"/>
  <c r="G694" i="13" s="1"/>
  <c r="BU89" i="2"/>
  <c r="G207" i="13" s="1"/>
  <c r="BV89" i="2"/>
  <c r="G329" i="13" s="1"/>
  <c r="BW89" i="2"/>
  <c r="G451" i="13" s="1"/>
  <c r="BX89" i="2"/>
  <c r="G573" i="13" s="1"/>
  <c r="BY89" i="2"/>
  <c r="G695" i="13" s="1"/>
  <c r="BU90" i="2"/>
  <c r="G208" i="13" s="1"/>
  <c r="BV90" i="2"/>
  <c r="G330" i="13" s="1"/>
  <c r="BW90" i="2"/>
  <c r="G452" i="13" s="1"/>
  <c r="BX90" i="2"/>
  <c r="G574" i="13" s="1"/>
  <c r="BY90" i="2"/>
  <c r="G696" i="13" s="1"/>
  <c r="BU91" i="2"/>
  <c r="G209" i="13" s="1"/>
  <c r="BV91" i="2"/>
  <c r="G331" i="13" s="1"/>
  <c r="BW91" i="2"/>
  <c r="G453" i="13" s="1"/>
  <c r="BX91" i="2"/>
  <c r="G575" i="13" s="1"/>
  <c r="BY91" i="2"/>
  <c r="G697" i="13" s="1"/>
  <c r="BU92" i="2"/>
  <c r="G210" i="13" s="1"/>
  <c r="BV92" i="2"/>
  <c r="G332" i="13" s="1"/>
  <c r="BW92" i="2"/>
  <c r="G454" i="13" s="1"/>
  <c r="BX92" i="2"/>
  <c r="G576" i="13" s="1"/>
  <c r="BY92" i="2"/>
  <c r="G698" i="13" s="1"/>
  <c r="BU93" i="2"/>
  <c r="G211" i="13" s="1"/>
  <c r="BV93" i="2"/>
  <c r="G333" i="13" s="1"/>
  <c r="BW93" i="2"/>
  <c r="G455" i="13" s="1"/>
  <c r="BX93" i="2"/>
  <c r="G577" i="13" s="1"/>
  <c r="BY93" i="2"/>
  <c r="G699" i="13" s="1"/>
  <c r="BU94" i="2"/>
  <c r="G212" i="13" s="1"/>
  <c r="BV94" i="2"/>
  <c r="G334" i="13" s="1"/>
  <c r="BW94" i="2"/>
  <c r="G456" i="13" s="1"/>
  <c r="BX94" i="2"/>
  <c r="G578" i="13" s="1"/>
  <c r="BY94" i="2"/>
  <c r="G700" i="13" s="1"/>
  <c r="BU95" i="2"/>
  <c r="G213" i="13" s="1"/>
  <c r="BV95" i="2"/>
  <c r="G335" i="13" s="1"/>
  <c r="BW95" i="2"/>
  <c r="G457" i="13" s="1"/>
  <c r="BX95" i="2"/>
  <c r="G579" i="13" s="1"/>
  <c r="BY95" i="2"/>
  <c r="G701" i="13" s="1"/>
  <c r="BU96" i="2"/>
  <c r="G214" i="13" s="1"/>
  <c r="BV96" i="2"/>
  <c r="G336" i="13" s="1"/>
  <c r="BW96" i="2"/>
  <c r="G458" i="13" s="1"/>
  <c r="BX96" i="2"/>
  <c r="G580" i="13" s="1"/>
  <c r="BY96" i="2"/>
  <c r="G702" i="13" s="1"/>
  <c r="BU97" i="2"/>
  <c r="G215" i="13" s="1"/>
  <c r="BV97" i="2"/>
  <c r="G337" i="13" s="1"/>
  <c r="BW97" i="2"/>
  <c r="G459" i="13" s="1"/>
  <c r="BX97" i="2"/>
  <c r="G581" i="13" s="1"/>
  <c r="BY97" i="2"/>
  <c r="G703" i="13" s="1"/>
  <c r="BU98" i="2"/>
  <c r="G216" i="13" s="1"/>
  <c r="BV98" i="2"/>
  <c r="G338" i="13" s="1"/>
  <c r="BW98" i="2"/>
  <c r="G460" i="13" s="1"/>
  <c r="BX98" i="2"/>
  <c r="G582" i="13" s="1"/>
  <c r="BY98" i="2"/>
  <c r="G704" i="13" s="1"/>
  <c r="BU99" i="2"/>
  <c r="G217" i="13" s="1"/>
  <c r="BV99" i="2"/>
  <c r="G339" i="13" s="1"/>
  <c r="BW99" i="2"/>
  <c r="G461" i="13" s="1"/>
  <c r="BX99" i="2"/>
  <c r="G583" i="13" s="1"/>
  <c r="BY99" i="2"/>
  <c r="G705" i="13" s="1"/>
  <c r="BU100" i="2"/>
  <c r="G218" i="13" s="1"/>
  <c r="BV100" i="2"/>
  <c r="G340" i="13" s="1"/>
  <c r="BW100" i="2"/>
  <c r="G462" i="13" s="1"/>
  <c r="BX100" i="2"/>
  <c r="G584" i="13" s="1"/>
  <c r="BY100" i="2"/>
  <c r="G706" i="13" s="1"/>
  <c r="BU101" i="2"/>
  <c r="G219" i="13" s="1"/>
  <c r="BV101" i="2"/>
  <c r="G341" i="13" s="1"/>
  <c r="BW101" i="2"/>
  <c r="G463" i="13" s="1"/>
  <c r="BX101" i="2"/>
  <c r="G585" i="13" s="1"/>
  <c r="BY101" i="2"/>
  <c r="G707" i="13" s="1"/>
  <c r="BU102" i="2"/>
  <c r="G220" i="13" s="1"/>
  <c r="BV102" i="2"/>
  <c r="G342" i="13" s="1"/>
  <c r="BW102" i="2"/>
  <c r="G464" i="13" s="1"/>
  <c r="BX102" i="2"/>
  <c r="G586" i="13" s="1"/>
  <c r="BY102" i="2"/>
  <c r="G708" i="13" s="1"/>
  <c r="BU103" i="2"/>
  <c r="G221" i="13" s="1"/>
  <c r="BV103" i="2"/>
  <c r="G343" i="13" s="1"/>
  <c r="BW103" i="2"/>
  <c r="G465" i="13" s="1"/>
  <c r="BX103" i="2"/>
  <c r="G587" i="13" s="1"/>
  <c r="BY103" i="2"/>
  <c r="G709" i="13" s="1"/>
  <c r="BU104" i="2"/>
  <c r="G222" i="13" s="1"/>
  <c r="BV104" i="2"/>
  <c r="G344" i="13" s="1"/>
  <c r="BW104" i="2"/>
  <c r="G466" i="13" s="1"/>
  <c r="BX104" i="2"/>
  <c r="G588" i="13" s="1"/>
  <c r="BY104" i="2"/>
  <c r="G710" i="13" s="1"/>
  <c r="BU105" i="2"/>
  <c r="G223" i="13" s="1"/>
  <c r="BV105" i="2"/>
  <c r="G345" i="13" s="1"/>
  <c r="BW105" i="2"/>
  <c r="G467" i="13" s="1"/>
  <c r="BX105" i="2"/>
  <c r="G589" i="13" s="1"/>
  <c r="BY105" i="2"/>
  <c r="G711" i="13" s="1"/>
  <c r="BU106" i="2"/>
  <c r="G224" i="13" s="1"/>
  <c r="BV106" i="2"/>
  <c r="G346" i="13" s="1"/>
  <c r="BW106" i="2"/>
  <c r="G468" i="13" s="1"/>
  <c r="BX106" i="2"/>
  <c r="G590" i="13" s="1"/>
  <c r="BY106" i="2"/>
  <c r="G712" i="13" s="1"/>
  <c r="BU107" i="2"/>
  <c r="G225" i="13" s="1"/>
  <c r="BV107" i="2"/>
  <c r="G347" i="13" s="1"/>
  <c r="BW107" i="2"/>
  <c r="G469" i="13" s="1"/>
  <c r="BX107" i="2"/>
  <c r="G591" i="13" s="1"/>
  <c r="BY107" i="2"/>
  <c r="G713" i="13" s="1"/>
  <c r="BU108" i="2"/>
  <c r="G226" i="13" s="1"/>
  <c r="BV108" i="2"/>
  <c r="G348" i="13" s="1"/>
  <c r="BW108" i="2"/>
  <c r="G470" i="13" s="1"/>
  <c r="BX108" i="2"/>
  <c r="G592" i="13" s="1"/>
  <c r="BY108" i="2"/>
  <c r="G714" i="13" s="1"/>
  <c r="BU109" i="2"/>
  <c r="G227" i="13" s="1"/>
  <c r="BV109" i="2"/>
  <c r="G349" i="13" s="1"/>
  <c r="BW109" i="2"/>
  <c r="G471" i="13" s="1"/>
  <c r="BX109" i="2"/>
  <c r="G593" i="13" s="1"/>
  <c r="BY109" i="2"/>
  <c r="G715" i="13" s="1"/>
  <c r="BU110" i="2"/>
  <c r="G228" i="13" s="1"/>
  <c r="BV110" i="2"/>
  <c r="G350" i="13" s="1"/>
  <c r="BW110" i="2"/>
  <c r="G472" i="13" s="1"/>
  <c r="BX110" i="2"/>
  <c r="G594" i="13" s="1"/>
  <c r="BY110" i="2"/>
  <c r="G716" i="13" s="1"/>
  <c r="BU111" i="2"/>
  <c r="G229" i="13" s="1"/>
  <c r="BV111" i="2"/>
  <c r="G351" i="13" s="1"/>
  <c r="BW111" i="2"/>
  <c r="G473" i="13" s="1"/>
  <c r="BX111" i="2"/>
  <c r="G595" i="13" s="1"/>
  <c r="BY111" i="2"/>
  <c r="G717" i="13" s="1"/>
  <c r="BU112" i="2"/>
  <c r="G230" i="13" s="1"/>
  <c r="BV112" i="2"/>
  <c r="G352" i="13" s="1"/>
  <c r="BW112" i="2"/>
  <c r="G474" i="13" s="1"/>
  <c r="BX112" i="2"/>
  <c r="G596" i="13" s="1"/>
  <c r="BY112" i="2"/>
  <c r="G718" i="13" s="1"/>
  <c r="BU113" i="2"/>
  <c r="G231" i="13" s="1"/>
  <c r="BV113" i="2"/>
  <c r="G353" i="13" s="1"/>
  <c r="BW113" i="2"/>
  <c r="G475" i="13" s="1"/>
  <c r="BX113" i="2"/>
  <c r="G597" i="13" s="1"/>
  <c r="BY113" i="2"/>
  <c r="G719" i="13" s="1"/>
  <c r="BU114" i="2"/>
  <c r="G232" i="13" s="1"/>
  <c r="BV114" i="2"/>
  <c r="G354" i="13" s="1"/>
  <c r="BW114" i="2"/>
  <c r="G476" i="13" s="1"/>
  <c r="BX114" i="2"/>
  <c r="G598" i="13" s="1"/>
  <c r="BY114" i="2"/>
  <c r="G720" i="13" s="1"/>
  <c r="BU115" i="2"/>
  <c r="G233" i="13" s="1"/>
  <c r="BV115" i="2"/>
  <c r="G355" i="13" s="1"/>
  <c r="BW115" i="2"/>
  <c r="G477" i="13" s="1"/>
  <c r="BX115" i="2"/>
  <c r="G599" i="13" s="1"/>
  <c r="BY115" i="2"/>
  <c r="G721" i="13" s="1"/>
  <c r="BU116" i="2"/>
  <c r="G234" i="13" s="1"/>
  <c r="BV116" i="2"/>
  <c r="G356" i="13" s="1"/>
  <c r="BW116" i="2"/>
  <c r="G478" i="13" s="1"/>
  <c r="BX116" i="2"/>
  <c r="G600" i="13" s="1"/>
  <c r="BY116" i="2"/>
  <c r="G722" i="13" s="1"/>
  <c r="BU117" i="2"/>
  <c r="G235" i="13" s="1"/>
  <c r="BV117" i="2"/>
  <c r="G357" i="13" s="1"/>
  <c r="BW117" i="2"/>
  <c r="G479" i="13" s="1"/>
  <c r="BX117" i="2"/>
  <c r="G601" i="13" s="1"/>
  <c r="BY117" i="2"/>
  <c r="G723" i="13" s="1"/>
  <c r="BU118" i="2"/>
  <c r="G236" i="13" s="1"/>
  <c r="BV118" i="2"/>
  <c r="G358" i="13" s="1"/>
  <c r="BW118" i="2"/>
  <c r="G480" i="13" s="1"/>
  <c r="BX118" i="2"/>
  <c r="G602" i="13" s="1"/>
  <c r="BY118" i="2"/>
  <c r="G724" i="13" s="1"/>
  <c r="BU119" i="2"/>
  <c r="G237" i="13" s="1"/>
  <c r="BV119" i="2"/>
  <c r="G359" i="13" s="1"/>
  <c r="BW119" i="2"/>
  <c r="G481" i="13" s="1"/>
  <c r="BX119" i="2"/>
  <c r="G603" i="13" s="1"/>
  <c r="BY119" i="2"/>
  <c r="G725" i="13" s="1"/>
  <c r="BU120" i="2"/>
  <c r="G238" i="13" s="1"/>
  <c r="BV120" i="2"/>
  <c r="G360" i="13" s="1"/>
  <c r="BW120" i="2"/>
  <c r="G482" i="13" s="1"/>
  <c r="BX120" i="2"/>
  <c r="G604" i="13" s="1"/>
  <c r="BY120" i="2"/>
  <c r="G726" i="13" s="1"/>
  <c r="BU121" i="2"/>
  <c r="G239" i="13" s="1"/>
  <c r="BV121" i="2"/>
  <c r="G361" i="13" s="1"/>
  <c r="BW121" i="2"/>
  <c r="G483" i="13" s="1"/>
  <c r="BX121" i="2"/>
  <c r="G605" i="13" s="1"/>
  <c r="BY121" i="2"/>
  <c r="G727" i="13" s="1"/>
  <c r="BU122" i="2"/>
  <c r="G240" i="13" s="1"/>
  <c r="BV122" i="2"/>
  <c r="G362" i="13" s="1"/>
  <c r="BW122" i="2"/>
  <c r="G484" i="13" s="1"/>
  <c r="BX122" i="2"/>
  <c r="G606" i="13" s="1"/>
  <c r="BY122" i="2"/>
  <c r="G728" i="13" s="1"/>
  <c r="BU123" i="2"/>
  <c r="G241" i="13" s="1"/>
  <c r="BV123" i="2"/>
  <c r="G363" i="13" s="1"/>
  <c r="BW123" i="2"/>
  <c r="G485" i="13" s="1"/>
  <c r="BX123" i="2"/>
  <c r="G607" i="13" s="1"/>
  <c r="BY123" i="2"/>
  <c r="G729" i="13" s="1"/>
  <c r="BU124" i="2"/>
  <c r="G242" i="13" s="1"/>
  <c r="BV124" i="2"/>
  <c r="G364" i="13" s="1"/>
  <c r="BW124" i="2"/>
  <c r="G486" i="13" s="1"/>
  <c r="BX124" i="2"/>
  <c r="G608" i="13" s="1"/>
  <c r="BY124" i="2"/>
  <c r="G730" i="13" s="1"/>
  <c r="BU125" i="2"/>
  <c r="G243" i="13" s="1"/>
  <c r="BV125" i="2"/>
  <c r="G365" i="13" s="1"/>
  <c r="BW125" i="2"/>
  <c r="G487" i="13" s="1"/>
  <c r="BX125" i="2"/>
  <c r="G609" i="13" s="1"/>
  <c r="BY125" i="2"/>
  <c r="G731" i="13" s="1"/>
  <c r="BU126" i="2"/>
  <c r="G244" i="13" s="1"/>
  <c r="BV126" i="2"/>
  <c r="G366" i="13" s="1"/>
  <c r="BW126" i="2"/>
  <c r="G488" i="13" s="1"/>
  <c r="BX126" i="2"/>
  <c r="G610" i="13" s="1"/>
  <c r="BY126" i="2"/>
  <c r="G732" i="13" s="1"/>
  <c r="BU127" i="2"/>
  <c r="G245" i="13" s="1"/>
  <c r="BV127" i="2"/>
  <c r="G367" i="13" s="1"/>
  <c r="BW127" i="2"/>
  <c r="G489" i="13" s="1"/>
  <c r="BX127" i="2"/>
  <c r="G611" i="13" s="1"/>
  <c r="BY127" i="2"/>
  <c r="G733" i="13" s="1"/>
  <c r="BY68" i="2"/>
  <c r="G674" i="13" s="1"/>
  <c r="BX68" i="2"/>
  <c r="G552" i="13" s="1"/>
  <c r="BW68" i="2"/>
  <c r="G430" i="13" s="1"/>
  <c r="BV68" i="2"/>
  <c r="G308" i="13" s="1"/>
  <c r="BU68" i="2"/>
  <c r="G186" i="13" s="1"/>
  <c r="BU7" i="2"/>
  <c r="G125" i="13" s="1"/>
  <c r="BV7" i="2"/>
  <c r="G247" i="13" s="1"/>
  <c r="BW7" i="2"/>
  <c r="G369" i="13" s="1"/>
  <c r="BX7" i="2"/>
  <c r="G491" i="13" s="1"/>
  <c r="BY7" i="2"/>
  <c r="G613" i="13" s="1"/>
  <c r="BU8" i="2"/>
  <c r="G126" i="13" s="1"/>
  <c r="BV8" i="2"/>
  <c r="G248" i="13" s="1"/>
  <c r="BW8" i="2"/>
  <c r="G370" i="13" s="1"/>
  <c r="BX8" i="2"/>
  <c r="G492" i="13" s="1"/>
  <c r="BY8" i="2"/>
  <c r="G614" i="13" s="1"/>
  <c r="BU9" i="2"/>
  <c r="G127" i="13" s="1"/>
  <c r="BV9" i="2"/>
  <c r="G249" i="13" s="1"/>
  <c r="BW9" i="2"/>
  <c r="G371" i="13" s="1"/>
  <c r="BX9" i="2"/>
  <c r="G493" i="13" s="1"/>
  <c r="BY9" i="2"/>
  <c r="G615" i="13" s="1"/>
  <c r="BU10" i="2"/>
  <c r="G128" i="13" s="1"/>
  <c r="BV10" i="2"/>
  <c r="G250" i="13" s="1"/>
  <c r="BW10" i="2"/>
  <c r="G372" i="13" s="1"/>
  <c r="BX10" i="2"/>
  <c r="G494" i="13" s="1"/>
  <c r="BY10" i="2"/>
  <c r="G616" i="13" s="1"/>
  <c r="BU11" i="2"/>
  <c r="G129" i="13" s="1"/>
  <c r="BV11" i="2"/>
  <c r="G251" i="13" s="1"/>
  <c r="BW11" i="2"/>
  <c r="G373" i="13" s="1"/>
  <c r="BX11" i="2"/>
  <c r="G495" i="13" s="1"/>
  <c r="BY11" i="2"/>
  <c r="G617" i="13" s="1"/>
  <c r="BU12" i="2"/>
  <c r="G130" i="13" s="1"/>
  <c r="BV12" i="2"/>
  <c r="G252" i="13" s="1"/>
  <c r="BW12" i="2"/>
  <c r="G374" i="13" s="1"/>
  <c r="BX12" i="2"/>
  <c r="G496" i="13" s="1"/>
  <c r="BY12" i="2"/>
  <c r="G618" i="13" s="1"/>
  <c r="BU13" i="2"/>
  <c r="G131" i="13" s="1"/>
  <c r="BV13" i="2"/>
  <c r="G253" i="13" s="1"/>
  <c r="BW13" i="2"/>
  <c r="G375" i="13" s="1"/>
  <c r="BX13" i="2"/>
  <c r="G497" i="13" s="1"/>
  <c r="BY13" i="2"/>
  <c r="G619" i="13" s="1"/>
  <c r="BU14" i="2"/>
  <c r="G132" i="13" s="1"/>
  <c r="BV14" i="2"/>
  <c r="G254" i="13" s="1"/>
  <c r="BW14" i="2"/>
  <c r="G376" i="13" s="1"/>
  <c r="BX14" i="2"/>
  <c r="G498" i="13" s="1"/>
  <c r="BY14" i="2"/>
  <c r="G620" i="13" s="1"/>
  <c r="BU15" i="2"/>
  <c r="G133" i="13" s="1"/>
  <c r="BV15" i="2"/>
  <c r="G255" i="13" s="1"/>
  <c r="BW15" i="2"/>
  <c r="G377" i="13" s="1"/>
  <c r="BX15" i="2"/>
  <c r="G499" i="13" s="1"/>
  <c r="BY15" i="2"/>
  <c r="G621" i="13" s="1"/>
  <c r="BU16" i="2"/>
  <c r="G134" i="13" s="1"/>
  <c r="BV16" i="2"/>
  <c r="G256" i="13" s="1"/>
  <c r="BW16" i="2"/>
  <c r="G378" i="13" s="1"/>
  <c r="BX16" i="2"/>
  <c r="G500" i="13" s="1"/>
  <c r="BY16" i="2"/>
  <c r="G622" i="13" s="1"/>
  <c r="BU17" i="2"/>
  <c r="G135" i="13" s="1"/>
  <c r="BV17" i="2"/>
  <c r="G257" i="13" s="1"/>
  <c r="BW17" i="2"/>
  <c r="G379" i="13" s="1"/>
  <c r="BX17" i="2"/>
  <c r="G501" i="13" s="1"/>
  <c r="BY17" i="2"/>
  <c r="G623" i="13" s="1"/>
  <c r="BU18" i="2"/>
  <c r="G136" i="13" s="1"/>
  <c r="BV18" i="2"/>
  <c r="G258" i="13" s="1"/>
  <c r="BW18" i="2"/>
  <c r="G380" i="13" s="1"/>
  <c r="BX18" i="2"/>
  <c r="G502" i="13" s="1"/>
  <c r="BY18" i="2"/>
  <c r="G624" i="13" s="1"/>
  <c r="BU19" i="2"/>
  <c r="G137" i="13" s="1"/>
  <c r="BV19" i="2"/>
  <c r="G259" i="13" s="1"/>
  <c r="BW19" i="2"/>
  <c r="G381" i="13" s="1"/>
  <c r="BX19" i="2"/>
  <c r="G503" i="13" s="1"/>
  <c r="BY19" i="2"/>
  <c r="G625" i="13" s="1"/>
  <c r="BU20" i="2"/>
  <c r="G138" i="13" s="1"/>
  <c r="BV20" i="2"/>
  <c r="G260" i="13" s="1"/>
  <c r="BW20" i="2"/>
  <c r="G382" i="13" s="1"/>
  <c r="BX20" i="2"/>
  <c r="G504" i="13" s="1"/>
  <c r="BY20" i="2"/>
  <c r="G626" i="13" s="1"/>
  <c r="BU21" i="2"/>
  <c r="G139" i="13" s="1"/>
  <c r="BV21" i="2"/>
  <c r="G261" i="13" s="1"/>
  <c r="BW21" i="2"/>
  <c r="G383" i="13" s="1"/>
  <c r="BX21" i="2"/>
  <c r="G505" i="13" s="1"/>
  <c r="BY21" i="2"/>
  <c r="G627" i="13" s="1"/>
  <c r="BU22" i="2"/>
  <c r="G140" i="13" s="1"/>
  <c r="BV22" i="2"/>
  <c r="G262" i="13" s="1"/>
  <c r="BW22" i="2"/>
  <c r="G384" i="13" s="1"/>
  <c r="BX22" i="2"/>
  <c r="G506" i="13" s="1"/>
  <c r="BY22" i="2"/>
  <c r="G628" i="13" s="1"/>
  <c r="BU23" i="2"/>
  <c r="G141" i="13" s="1"/>
  <c r="BV23" i="2"/>
  <c r="G263" i="13" s="1"/>
  <c r="BW23" i="2"/>
  <c r="G385" i="13" s="1"/>
  <c r="BX23" i="2"/>
  <c r="G507" i="13" s="1"/>
  <c r="BY23" i="2"/>
  <c r="G629" i="13" s="1"/>
  <c r="BU24" i="2"/>
  <c r="G142" i="13" s="1"/>
  <c r="BV24" i="2"/>
  <c r="G264" i="13" s="1"/>
  <c r="BW24" i="2"/>
  <c r="G386" i="13" s="1"/>
  <c r="BX24" i="2"/>
  <c r="G508" i="13" s="1"/>
  <c r="BY24" i="2"/>
  <c r="G630" i="13" s="1"/>
  <c r="BU25" i="2"/>
  <c r="G143" i="13" s="1"/>
  <c r="BV25" i="2"/>
  <c r="G265" i="13" s="1"/>
  <c r="BW25" i="2"/>
  <c r="G387" i="13" s="1"/>
  <c r="BX25" i="2"/>
  <c r="G509" i="13" s="1"/>
  <c r="BY25" i="2"/>
  <c r="G631" i="13" s="1"/>
  <c r="BU26" i="2"/>
  <c r="G144" i="13" s="1"/>
  <c r="BV26" i="2"/>
  <c r="G266" i="13" s="1"/>
  <c r="BW26" i="2"/>
  <c r="G388" i="13" s="1"/>
  <c r="BX26" i="2"/>
  <c r="G510" i="13" s="1"/>
  <c r="BY26" i="2"/>
  <c r="G632" i="13" s="1"/>
  <c r="BU27" i="2"/>
  <c r="G145" i="13" s="1"/>
  <c r="BV27" i="2"/>
  <c r="G267" i="13" s="1"/>
  <c r="BW27" i="2"/>
  <c r="G389" i="13" s="1"/>
  <c r="BX27" i="2"/>
  <c r="G511" i="13" s="1"/>
  <c r="BY27" i="2"/>
  <c r="G633" i="13" s="1"/>
  <c r="BU28" i="2"/>
  <c r="G146" i="13" s="1"/>
  <c r="BV28" i="2"/>
  <c r="G268" i="13" s="1"/>
  <c r="BW28" i="2"/>
  <c r="G390" i="13" s="1"/>
  <c r="BX28" i="2"/>
  <c r="G512" i="13" s="1"/>
  <c r="BY28" i="2"/>
  <c r="G634" i="13" s="1"/>
  <c r="BU29" i="2"/>
  <c r="G147" i="13" s="1"/>
  <c r="BV29" i="2"/>
  <c r="G269" i="13" s="1"/>
  <c r="BW29" i="2"/>
  <c r="G391" i="13" s="1"/>
  <c r="BX29" i="2"/>
  <c r="G513" i="13" s="1"/>
  <c r="BY29" i="2"/>
  <c r="G635" i="13" s="1"/>
  <c r="BU30" i="2"/>
  <c r="G148" i="13" s="1"/>
  <c r="BV30" i="2"/>
  <c r="G270" i="13" s="1"/>
  <c r="BW30" i="2"/>
  <c r="G392" i="13" s="1"/>
  <c r="BX30" i="2"/>
  <c r="G514" i="13" s="1"/>
  <c r="BY30" i="2"/>
  <c r="G636" i="13" s="1"/>
  <c r="BU31" i="2"/>
  <c r="G149" i="13" s="1"/>
  <c r="BV31" i="2"/>
  <c r="G271" i="13" s="1"/>
  <c r="BW31" i="2"/>
  <c r="G393" i="13" s="1"/>
  <c r="BX31" i="2"/>
  <c r="G515" i="13" s="1"/>
  <c r="BY31" i="2"/>
  <c r="G637" i="13" s="1"/>
  <c r="BU32" i="2"/>
  <c r="G150" i="13" s="1"/>
  <c r="BV32" i="2"/>
  <c r="G272" i="13" s="1"/>
  <c r="BW32" i="2"/>
  <c r="G394" i="13" s="1"/>
  <c r="BX32" i="2"/>
  <c r="G516" i="13" s="1"/>
  <c r="BY32" i="2"/>
  <c r="G638" i="13" s="1"/>
  <c r="BU33" i="2"/>
  <c r="G151" i="13" s="1"/>
  <c r="BV33" i="2"/>
  <c r="G273" i="13" s="1"/>
  <c r="BW33" i="2"/>
  <c r="G395" i="13" s="1"/>
  <c r="BX33" i="2"/>
  <c r="G517" i="13" s="1"/>
  <c r="BY33" i="2"/>
  <c r="G639" i="13" s="1"/>
  <c r="BU34" i="2"/>
  <c r="G152" i="13" s="1"/>
  <c r="BV34" i="2"/>
  <c r="G274" i="13" s="1"/>
  <c r="BW34" i="2"/>
  <c r="G396" i="13" s="1"/>
  <c r="BX34" i="2"/>
  <c r="G518" i="13" s="1"/>
  <c r="BY34" i="2"/>
  <c r="G640" i="13" s="1"/>
  <c r="BU35" i="2"/>
  <c r="G153" i="13" s="1"/>
  <c r="BV35" i="2"/>
  <c r="G275" i="13" s="1"/>
  <c r="BW35" i="2"/>
  <c r="G397" i="13" s="1"/>
  <c r="BX35" i="2"/>
  <c r="G519" i="13" s="1"/>
  <c r="BY35" i="2"/>
  <c r="G641" i="13" s="1"/>
  <c r="BU36" i="2"/>
  <c r="G154" i="13" s="1"/>
  <c r="BV36" i="2"/>
  <c r="G276" i="13" s="1"/>
  <c r="BW36" i="2"/>
  <c r="G398" i="13" s="1"/>
  <c r="BX36" i="2"/>
  <c r="G520" i="13" s="1"/>
  <c r="BY36" i="2"/>
  <c r="G642" i="13" s="1"/>
  <c r="BU37" i="2"/>
  <c r="G155" i="13" s="1"/>
  <c r="BV37" i="2"/>
  <c r="G277" i="13" s="1"/>
  <c r="BW37" i="2"/>
  <c r="G399" i="13" s="1"/>
  <c r="BX37" i="2"/>
  <c r="G521" i="13" s="1"/>
  <c r="BY37" i="2"/>
  <c r="G643" i="13" s="1"/>
  <c r="BU38" i="2"/>
  <c r="G156" i="13" s="1"/>
  <c r="BV38" i="2"/>
  <c r="G278" i="13" s="1"/>
  <c r="BW38" i="2"/>
  <c r="G400" i="13" s="1"/>
  <c r="BX38" i="2"/>
  <c r="G522" i="13" s="1"/>
  <c r="BY38" i="2"/>
  <c r="G644" i="13" s="1"/>
  <c r="BU39" i="2"/>
  <c r="G157" i="13" s="1"/>
  <c r="BV39" i="2"/>
  <c r="G279" i="13" s="1"/>
  <c r="BW39" i="2"/>
  <c r="G401" i="13" s="1"/>
  <c r="BX39" i="2"/>
  <c r="G523" i="13" s="1"/>
  <c r="BY39" i="2"/>
  <c r="G645" i="13" s="1"/>
  <c r="BU40" i="2"/>
  <c r="G158" i="13" s="1"/>
  <c r="BV40" i="2"/>
  <c r="G280" i="13" s="1"/>
  <c r="BW40" i="2"/>
  <c r="G402" i="13" s="1"/>
  <c r="BX40" i="2"/>
  <c r="G524" i="13" s="1"/>
  <c r="BY40" i="2"/>
  <c r="G646" i="13" s="1"/>
  <c r="BU41" i="2"/>
  <c r="G159" i="13" s="1"/>
  <c r="BV41" i="2"/>
  <c r="G281" i="13" s="1"/>
  <c r="BW41" i="2"/>
  <c r="G403" i="13" s="1"/>
  <c r="BX41" i="2"/>
  <c r="G525" i="13" s="1"/>
  <c r="BY41" i="2"/>
  <c r="G647" i="13" s="1"/>
  <c r="BU42" i="2"/>
  <c r="G160" i="13" s="1"/>
  <c r="BV42" i="2"/>
  <c r="G282" i="13" s="1"/>
  <c r="BW42" i="2"/>
  <c r="G404" i="13" s="1"/>
  <c r="BX42" i="2"/>
  <c r="G526" i="13" s="1"/>
  <c r="BY42" i="2"/>
  <c r="G648" i="13" s="1"/>
  <c r="BU43" i="2"/>
  <c r="G161" i="13" s="1"/>
  <c r="BV43" i="2"/>
  <c r="G283" i="13" s="1"/>
  <c r="BW43" i="2"/>
  <c r="G405" i="13" s="1"/>
  <c r="BX43" i="2"/>
  <c r="G527" i="13" s="1"/>
  <c r="BY43" i="2"/>
  <c r="G649" i="13" s="1"/>
  <c r="BU44" i="2"/>
  <c r="G162" i="13" s="1"/>
  <c r="BV44" i="2"/>
  <c r="G284" i="13" s="1"/>
  <c r="BW44" i="2"/>
  <c r="G406" i="13" s="1"/>
  <c r="BX44" i="2"/>
  <c r="G528" i="13" s="1"/>
  <c r="BY44" i="2"/>
  <c r="G650" i="13" s="1"/>
  <c r="BU45" i="2"/>
  <c r="G163" i="13" s="1"/>
  <c r="BV45" i="2"/>
  <c r="G285" i="13" s="1"/>
  <c r="BW45" i="2"/>
  <c r="G407" i="13" s="1"/>
  <c r="BX45" i="2"/>
  <c r="G529" i="13" s="1"/>
  <c r="BY45" i="2"/>
  <c r="G651" i="13" s="1"/>
  <c r="BU46" i="2"/>
  <c r="G164" i="13" s="1"/>
  <c r="BV46" i="2"/>
  <c r="G286" i="13" s="1"/>
  <c r="BW46" i="2"/>
  <c r="G408" i="13" s="1"/>
  <c r="BX46" i="2"/>
  <c r="G530" i="13" s="1"/>
  <c r="BY46" i="2"/>
  <c r="G652" i="13" s="1"/>
  <c r="BU47" i="2"/>
  <c r="G165" i="13" s="1"/>
  <c r="BV47" i="2"/>
  <c r="G287" i="13" s="1"/>
  <c r="BW47" i="2"/>
  <c r="G409" i="13" s="1"/>
  <c r="BX47" i="2"/>
  <c r="G531" i="13" s="1"/>
  <c r="BY47" i="2"/>
  <c r="G653" i="13" s="1"/>
  <c r="BU48" i="2"/>
  <c r="G166" i="13" s="1"/>
  <c r="BV48" i="2"/>
  <c r="G288" i="13" s="1"/>
  <c r="BW48" i="2"/>
  <c r="G410" i="13" s="1"/>
  <c r="BX48" i="2"/>
  <c r="G532" i="13" s="1"/>
  <c r="BY48" i="2"/>
  <c r="G654" i="13" s="1"/>
  <c r="BU49" i="2"/>
  <c r="G167" i="13" s="1"/>
  <c r="BV49" i="2"/>
  <c r="G289" i="13" s="1"/>
  <c r="BW49" i="2"/>
  <c r="G411" i="13" s="1"/>
  <c r="BX49" i="2"/>
  <c r="G533" i="13" s="1"/>
  <c r="BY49" i="2"/>
  <c r="G655" i="13" s="1"/>
  <c r="BU50" i="2"/>
  <c r="G168" i="13" s="1"/>
  <c r="BV50" i="2"/>
  <c r="G290" i="13" s="1"/>
  <c r="BW50" i="2"/>
  <c r="G412" i="13" s="1"/>
  <c r="BX50" i="2"/>
  <c r="G534" i="13" s="1"/>
  <c r="BY50" i="2"/>
  <c r="G656" i="13" s="1"/>
  <c r="BU51" i="2"/>
  <c r="G169" i="13" s="1"/>
  <c r="BV51" i="2"/>
  <c r="G291" i="13" s="1"/>
  <c r="BW51" i="2"/>
  <c r="G413" i="13" s="1"/>
  <c r="BX51" i="2"/>
  <c r="G535" i="13" s="1"/>
  <c r="BY51" i="2"/>
  <c r="G657" i="13" s="1"/>
  <c r="BU52" i="2"/>
  <c r="G170" i="13" s="1"/>
  <c r="BV52" i="2"/>
  <c r="G292" i="13" s="1"/>
  <c r="BW52" i="2"/>
  <c r="G414" i="13" s="1"/>
  <c r="BX52" i="2"/>
  <c r="G536" i="13" s="1"/>
  <c r="BY52" i="2"/>
  <c r="G658" i="13" s="1"/>
  <c r="BU53" i="2"/>
  <c r="G171" i="13" s="1"/>
  <c r="BV53" i="2"/>
  <c r="G293" i="13" s="1"/>
  <c r="BW53" i="2"/>
  <c r="G415" i="13" s="1"/>
  <c r="BX53" i="2"/>
  <c r="G537" i="13" s="1"/>
  <c r="BY53" i="2"/>
  <c r="G659" i="13" s="1"/>
  <c r="BU54" i="2"/>
  <c r="G172" i="13" s="1"/>
  <c r="BV54" i="2"/>
  <c r="G294" i="13" s="1"/>
  <c r="BW54" i="2"/>
  <c r="G416" i="13" s="1"/>
  <c r="BX54" i="2"/>
  <c r="G538" i="13" s="1"/>
  <c r="BY54" i="2"/>
  <c r="G660" i="13" s="1"/>
  <c r="BU55" i="2"/>
  <c r="G173" i="13" s="1"/>
  <c r="BV55" i="2"/>
  <c r="G295" i="13" s="1"/>
  <c r="BW55" i="2"/>
  <c r="G417" i="13" s="1"/>
  <c r="BX55" i="2"/>
  <c r="G539" i="13" s="1"/>
  <c r="BY55" i="2"/>
  <c r="G661" i="13" s="1"/>
  <c r="BU56" i="2"/>
  <c r="G174" i="13" s="1"/>
  <c r="BV56" i="2"/>
  <c r="G296" i="13" s="1"/>
  <c r="BW56" i="2"/>
  <c r="G418" i="13" s="1"/>
  <c r="BX56" i="2"/>
  <c r="G540" i="13" s="1"/>
  <c r="BY56" i="2"/>
  <c r="G662" i="13" s="1"/>
  <c r="BU57" i="2"/>
  <c r="G175" i="13" s="1"/>
  <c r="BV57" i="2"/>
  <c r="G297" i="13" s="1"/>
  <c r="BW57" i="2"/>
  <c r="G419" i="13" s="1"/>
  <c r="BX57" i="2"/>
  <c r="G541" i="13" s="1"/>
  <c r="BY57" i="2"/>
  <c r="G663" i="13" s="1"/>
  <c r="BU58" i="2"/>
  <c r="G176" i="13" s="1"/>
  <c r="BV58" i="2"/>
  <c r="G298" i="13" s="1"/>
  <c r="BW58" i="2"/>
  <c r="G420" i="13" s="1"/>
  <c r="BX58" i="2"/>
  <c r="G542" i="13" s="1"/>
  <c r="BY58" i="2"/>
  <c r="G664" i="13" s="1"/>
  <c r="BU59" i="2"/>
  <c r="G177" i="13" s="1"/>
  <c r="BV59" i="2"/>
  <c r="G299" i="13" s="1"/>
  <c r="BW59" i="2"/>
  <c r="G421" i="13" s="1"/>
  <c r="BX59" i="2"/>
  <c r="G543" i="13" s="1"/>
  <c r="BY59" i="2"/>
  <c r="G665" i="13" s="1"/>
  <c r="BU60" i="2"/>
  <c r="G178" i="13" s="1"/>
  <c r="BV60" i="2"/>
  <c r="G300" i="13" s="1"/>
  <c r="BW60" i="2"/>
  <c r="G422" i="13" s="1"/>
  <c r="BX60" i="2"/>
  <c r="G544" i="13" s="1"/>
  <c r="BY60" i="2"/>
  <c r="G666" i="13" s="1"/>
  <c r="BU61" i="2"/>
  <c r="G179" i="13" s="1"/>
  <c r="BV61" i="2"/>
  <c r="G301" i="13" s="1"/>
  <c r="BW61" i="2"/>
  <c r="G423" i="13" s="1"/>
  <c r="BX61" i="2"/>
  <c r="G545" i="13" s="1"/>
  <c r="BY61" i="2"/>
  <c r="G667" i="13" s="1"/>
  <c r="BU62" i="2"/>
  <c r="G180" i="13" s="1"/>
  <c r="BV62" i="2"/>
  <c r="G302" i="13" s="1"/>
  <c r="BW62" i="2"/>
  <c r="G424" i="13" s="1"/>
  <c r="BX62" i="2"/>
  <c r="G546" i="13" s="1"/>
  <c r="BY62" i="2"/>
  <c r="G668" i="13" s="1"/>
  <c r="BU63" i="2"/>
  <c r="G181" i="13" s="1"/>
  <c r="BV63" i="2"/>
  <c r="G303" i="13" s="1"/>
  <c r="BW63" i="2"/>
  <c r="G425" i="13" s="1"/>
  <c r="BX63" i="2"/>
  <c r="G547" i="13" s="1"/>
  <c r="BY63" i="2"/>
  <c r="G669" i="13" s="1"/>
  <c r="BU64" i="2"/>
  <c r="G182" i="13" s="1"/>
  <c r="BV64" i="2"/>
  <c r="G304" i="13" s="1"/>
  <c r="BW64" i="2"/>
  <c r="G426" i="13" s="1"/>
  <c r="BX64" i="2"/>
  <c r="G548" i="13" s="1"/>
  <c r="BY64" i="2"/>
  <c r="G670" i="13" s="1"/>
  <c r="BU65" i="2"/>
  <c r="G183" i="13" s="1"/>
  <c r="BV65" i="2"/>
  <c r="G305" i="13" s="1"/>
  <c r="BW65" i="2"/>
  <c r="G427" i="13" s="1"/>
  <c r="BX65" i="2"/>
  <c r="G549" i="13" s="1"/>
  <c r="BY65" i="2"/>
  <c r="G671" i="13" s="1"/>
  <c r="BY6" i="2"/>
  <c r="G612" i="13" s="1"/>
  <c r="BX6" i="2"/>
  <c r="G490" i="13" s="1"/>
  <c r="BW6" i="2"/>
  <c r="G368" i="13" s="1"/>
  <c r="BV6" i="2"/>
  <c r="G246" i="13" s="1"/>
  <c r="BU6" i="2"/>
  <c r="G124" i="13" s="1"/>
  <c r="BM69" i="2"/>
  <c r="C675" i="13" s="1"/>
  <c r="BM70" i="2"/>
  <c r="C676" i="13" s="1"/>
  <c r="BM71" i="2"/>
  <c r="C677" i="13" s="1"/>
  <c r="BM72" i="2"/>
  <c r="C678" i="13" s="1"/>
  <c r="BM73" i="2"/>
  <c r="C679" i="13" s="1"/>
  <c r="BM74" i="2"/>
  <c r="C680" i="13" s="1"/>
  <c r="BM75" i="2"/>
  <c r="C681" i="13" s="1"/>
  <c r="BM76" i="2"/>
  <c r="C682" i="13" s="1"/>
  <c r="BM77" i="2"/>
  <c r="C683" i="13" s="1"/>
  <c r="BM78" i="2"/>
  <c r="C684" i="13" s="1"/>
  <c r="BM79" i="2"/>
  <c r="C685" i="13" s="1"/>
  <c r="BM80" i="2"/>
  <c r="C686" i="13" s="1"/>
  <c r="BM81" i="2"/>
  <c r="C687" i="13" s="1"/>
  <c r="BM82" i="2"/>
  <c r="C688" i="13" s="1"/>
  <c r="BM83" i="2"/>
  <c r="C689" i="13" s="1"/>
  <c r="BM84" i="2"/>
  <c r="C690" i="13" s="1"/>
  <c r="BM85" i="2"/>
  <c r="C691" i="13" s="1"/>
  <c r="BM86" i="2"/>
  <c r="C692" i="13" s="1"/>
  <c r="BM87" i="2"/>
  <c r="C693" i="13" s="1"/>
  <c r="BM88" i="2"/>
  <c r="C694" i="13" s="1"/>
  <c r="BM89" i="2"/>
  <c r="C695" i="13" s="1"/>
  <c r="BM90" i="2"/>
  <c r="C696" i="13" s="1"/>
  <c r="BM91" i="2"/>
  <c r="C697" i="13" s="1"/>
  <c r="BM92" i="2"/>
  <c r="C698" i="13" s="1"/>
  <c r="BM93" i="2"/>
  <c r="C699" i="13" s="1"/>
  <c r="BM94" i="2"/>
  <c r="C700" i="13" s="1"/>
  <c r="BM95" i="2"/>
  <c r="C701" i="13" s="1"/>
  <c r="BM96" i="2"/>
  <c r="C702" i="13" s="1"/>
  <c r="BM97" i="2"/>
  <c r="C703" i="13" s="1"/>
  <c r="BM98" i="2"/>
  <c r="C704" i="13" s="1"/>
  <c r="BM99" i="2"/>
  <c r="C705" i="13" s="1"/>
  <c r="BM100" i="2"/>
  <c r="C706" i="13" s="1"/>
  <c r="BM101" i="2"/>
  <c r="C707" i="13" s="1"/>
  <c r="BM102" i="2"/>
  <c r="C708" i="13" s="1"/>
  <c r="BM103" i="2"/>
  <c r="C709" i="13" s="1"/>
  <c r="BM104" i="2"/>
  <c r="C710" i="13" s="1"/>
  <c r="BM105" i="2"/>
  <c r="C711" i="13" s="1"/>
  <c r="BM106" i="2"/>
  <c r="C712" i="13" s="1"/>
  <c r="BM107" i="2"/>
  <c r="C713" i="13" s="1"/>
  <c r="BM108" i="2"/>
  <c r="C714" i="13" s="1"/>
  <c r="BM109" i="2"/>
  <c r="C715" i="13" s="1"/>
  <c r="BM110" i="2"/>
  <c r="C716" i="13" s="1"/>
  <c r="BM111" i="2"/>
  <c r="C717" i="13" s="1"/>
  <c r="BM112" i="2"/>
  <c r="C718" i="13" s="1"/>
  <c r="BM113" i="2"/>
  <c r="C719" i="13" s="1"/>
  <c r="BM114" i="2"/>
  <c r="C720" i="13" s="1"/>
  <c r="BM115" i="2"/>
  <c r="C721" i="13" s="1"/>
  <c r="BM116" i="2"/>
  <c r="C722" i="13" s="1"/>
  <c r="BM117" i="2"/>
  <c r="C723" i="13" s="1"/>
  <c r="BM118" i="2"/>
  <c r="C724" i="13" s="1"/>
  <c r="BM119" i="2"/>
  <c r="C725" i="13" s="1"/>
  <c r="BM120" i="2"/>
  <c r="C726" i="13" s="1"/>
  <c r="BM121" i="2"/>
  <c r="C727" i="13" s="1"/>
  <c r="BM122" i="2"/>
  <c r="C728" i="13" s="1"/>
  <c r="BM123" i="2"/>
  <c r="C729" i="13" s="1"/>
  <c r="BM124" i="2"/>
  <c r="C730" i="13" s="1"/>
  <c r="BM125" i="2"/>
  <c r="C731" i="13" s="1"/>
  <c r="BM126" i="2"/>
  <c r="C732" i="13" s="1"/>
  <c r="BM127" i="2"/>
  <c r="C733" i="13" s="1"/>
  <c r="BM68" i="2"/>
  <c r="C674" i="13" s="1"/>
  <c r="BM7" i="2"/>
  <c r="C613" i="13" s="1"/>
  <c r="BM8" i="2"/>
  <c r="C614" i="13" s="1"/>
  <c r="BM9" i="2"/>
  <c r="C615" i="13" s="1"/>
  <c r="BM10" i="2"/>
  <c r="C616" i="13" s="1"/>
  <c r="BM11" i="2"/>
  <c r="C617" i="13" s="1"/>
  <c r="BM12" i="2"/>
  <c r="C618" i="13" s="1"/>
  <c r="BM13" i="2"/>
  <c r="C619" i="13" s="1"/>
  <c r="BM14" i="2"/>
  <c r="C620" i="13" s="1"/>
  <c r="BM15" i="2"/>
  <c r="C621" i="13" s="1"/>
  <c r="BM16" i="2"/>
  <c r="C622" i="13" s="1"/>
  <c r="BM17" i="2"/>
  <c r="C623" i="13" s="1"/>
  <c r="BM18" i="2"/>
  <c r="C624" i="13" s="1"/>
  <c r="BM19" i="2"/>
  <c r="C625" i="13" s="1"/>
  <c r="BM20" i="2"/>
  <c r="C626" i="13" s="1"/>
  <c r="BM21" i="2"/>
  <c r="C627" i="13" s="1"/>
  <c r="BM22" i="2"/>
  <c r="C628" i="13" s="1"/>
  <c r="BM23" i="2"/>
  <c r="C629" i="13" s="1"/>
  <c r="BM24" i="2"/>
  <c r="C630" i="13" s="1"/>
  <c r="BM25" i="2"/>
  <c r="C631" i="13" s="1"/>
  <c r="BM26" i="2"/>
  <c r="C632" i="13" s="1"/>
  <c r="BM27" i="2"/>
  <c r="C633" i="13" s="1"/>
  <c r="BM28" i="2"/>
  <c r="C634" i="13" s="1"/>
  <c r="BM29" i="2"/>
  <c r="C635" i="13" s="1"/>
  <c r="BM30" i="2"/>
  <c r="C636" i="13" s="1"/>
  <c r="BM31" i="2"/>
  <c r="C637" i="13" s="1"/>
  <c r="BM32" i="2"/>
  <c r="C638" i="13" s="1"/>
  <c r="BM33" i="2"/>
  <c r="C639" i="13" s="1"/>
  <c r="BM34" i="2"/>
  <c r="C640" i="13" s="1"/>
  <c r="BM35" i="2"/>
  <c r="C641" i="13" s="1"/>
  <c r="BM36" i="2"/>
  <c r="C642" i="13" s="1"/>
  <c r="BM37" i="2"/>
  <c r="C643" i="13" s="1"/>
  <c r="BM38" i="2"/>
  <c r="C644" i="13" s="1"/>
  <c r="BM39" i="2"/>
  <c r="C645" i="13" s="1"/>
  <c r="BM40" i="2"/>
  <c r="C646" i="13" s="1"/>
  <c r="BM41" i="2"/>
  <c r="C647" i="13" s="1"/>
  <c r="BM42" i="2"/>
  <c r="C648" i="13" s="1"/>
  <c r="BM43" i="2"/>
  <c r="C649" i="13" s="1"/>
  <c r="BM44" i="2"/>
  <c r="C650" i="13" s="1"/>
  <c r="BM45" i="2"/>
  <c r="C651" i="13" s="1"/>
  <c r="BM46" i="2"/>
  <c r="C652" i="13" s="1"/>
  <c r="BM47" i="2"/>
  <c r="C653" i="13" s="1"/>
  <c r="BM48" i="2"/>
  <c r="C654" i="13" s="1"/>
  <c r="BM49" i="2"/>
  <c r="C655" i="13" s="1"/>
  <c r="BM50" i="2"/>
  <c r="C656" i="13" s="1"/>
  <c r="BM51" i="2"/>
  <c r="C657" i="13" s="1"/>
  <c r="BM52" i="2"/>
  <c r="C658" i="13" s="1"/>
  <c r="BM53" i="2"/>
  <c r="C659" i="13" s="1"/>
  <c r="BM54" i="2"/>
  <c r="C660" i="13" s="1"/>
  <c r="BM55" i="2"/>
  <c r="C661" i="13" s="1"/>
  <c r="BM56" i="2"/>
  <c r="C662" i="13" s="1"/>
  <c r="BM57" i="2"/>
  <c r="C663" i="13" s="1"/>
  <c r="BM58" i="2"/>
  <c r="C664" i="13" s="1"/>
  <c r="BM59" i="2"/>
  <c r="C665" i="13" s="1"/>
  <c r="BM60" i="2"/>
  <c r="C666" i="13" s="1"/>
  <c r="BM61" i="2"/>
  <c r="C667" i="13" s="1"/>
  <c r="BM62" i="2"/>
  <c r="C668" i="13" s="1"/>
  <c r="BM63" i="2"/>
  <c r="C669" i="13" s="1"/>
  <c r="BM64" i="2"/>
  <c r="C670" i="13" s="1"/>
  <c r="BM65" i="2"/>
  <c r="C671" i="13" s="1"/>
  <c r="BM6" i="2"/>
  <c r="C612" i="13" s="1"/>
  <c r="BL69" i="2"/>
  <c r="C553" i="13" s="1"/>
  <c r="BL70" i="2"/>
  <c r="C554" i="13" s="1"/>
  <c r="BL71" i="2"/>
  <c r="C555" i="13" s="1"/>
  <c r="BL72" i="2"/>
  <c r="C556" i="13" s="1"/>
  <c r="BL73" i="2"/>
  <c r="C557" i="13" s="1"/>
  <c r="BL74" i="2"/>
  <c r="C558" i="13" s="1"/>
  <c r="BL75" i="2"/>
  <c r="C559" i="13" s="1"/>
  <c r="BL76" i="2"/>
  <c r="C560" i="13" s="1"/>
  <c r="BL77" i="2"/>
  <c r="C561" i="13" s="1"/>
  <c r="BL78" i="2"/>
  <c r="C562" i="13" s="1"/>
  <c r="BL79" i="2"/>
  <c r="C563" i="13" s="1"/>
  <c r="BL80" i="2"/>
  <c r="C564" i="13" s="1"/>
  <c r="BL81" i="2"/>
  <c r="C565" i="13" s="1"/>
  <c r="BL82" i="2"/>
  <c r="C566" i="13" s="1"/>
  <c r="BL83" i="2"/>
  <c r="C567" i="13" s="1"/>
  <c r="BL84" i="2"/>
  <c r="C568" i="13" s="1"/>
  <c r="BL85" i="2"/>
  <c r="C569" i="13" s="1"/>
  <c r="BL86" i="2"/>
  <c r="C570" i="13" s="1"/>
  <c r="BL87" i="2"/>
  <c r="C571" i="13" s="1"/>
  <c r="BL88" i="2"/>
  <c r="C572" i="13" s="1"/>
  <c r="BL89" i="2"/>
  <c r="C573" i="13" s="1"/>
  <c r="BL90" i="2"/>
  <c r="C574" i="13" s="1"/>
  <c r="BL91" i="2"/>
  <c r="C575" i="13" s="1"/>
  <c r="BL92" i="2"/>
  <c r="C576" i="13" s="1"/>
  <c r="BL93" i="2"/>
  <c r="C577" i="13" s="1"/>
  <c r="BL94" i="2"/>
  <c r="C578" i="13" s="1"/>
  <c r="BL95" i="2"/>
  <c r="C579" i="13" s="1"/>
  <c r="BL96" i="2"/>
  <c r="C580" i="13" s="1"/>
  <c r="BL97" i="2"/>
  <c r="C581" i="13" s="1"/>
  <c r="BL98" i="2"/>
  <c r="C582" i="13" s="1"/>
  <c r="BL99" i="2"/>
  <c r="C583" i="13" s="1"/>
  <c r="BL100" i="2"/>
  <c r="C584" i="13" s="1"/>
  <c r="BL101" i="2"/>
  <c r="C585" i="13" s="1"/>
  <c r="BL102" i="2"/>
  <c r="C586" i="13" s="1"/>
  <c r="BL103" i="2"/>
  <c r="C587" i="13" s="1"/>
  <c r="BL104" i="2"/>
  <c r="C588" i="13" s="1"/>
  <c r="BL105" i="2"/>
  <c r="C589" i="13" s="1"/>
  <c r="BL106" i="2"/>
  <c r="C590" i="13" s="1"/>
  <c r="BL107" i="2"/>
  <c r="C591" i="13" s="1"/>
  <c r="BL108" i="2"/>
  <c r="C592" i="13" s="1"/>
  <c r="BL109" i="2"/>
  <c r="C593" i="13" s="1"/>
  <c r="BL110" i="2"/>
  <c r="C594" i="13" s="1"/>
  <c r="BL111" i="2"/>
  <c r="C595" i="13" s="1"/>
  <c r="BL112" i="2"/>
  <c r="C596" i="13" s="1"/>
  <c r="BL113" i="2"/>
  <c r="C597" i="13" s="1"/>
  <c r="BL114" i="2"/>
  <c r="C598" i="13" s="1"/>
  <c r="BL115" i="2"/>
  <c r="C599" i="13" s="1"/>
  <c r="BL116" i="2"/>
  <c r="C600" i="13" s="1"/>
  <c r="BL117" i="2"/>
  <c r="C601" i="13" s="1"/>
  <c r="BL118" i="2"/>
  <c r="C602" i="13" s="1"/>
  <c r="BL119" i="2"/>
  <c r="C603" i="13" s="1"/>
  <c r="BL120" i="2"/>
  <c r="C604" i="13" s="1"/>
  <c r="BL121" i="2"/>
  <c r="C605" i="13" s="1"/>
  <c r="BL122" i="2"/>
  <c r="C606" i="13" s="1"/>
  <c r="BL123" i="2"/>
  <c r="C607" i="13" s="1"/>
  <c r="BL124" i="2"/>
  <c r="C608" i="13" s="1"/>
  <c r="BL125" i="2"/>
  <c r="C609" i="13" s="1"/>
  <c r="BL126" i="2"/>
  <c r="C610" i="13" s="1"/>
  <c r="BL127" i="2"/>
  <c r="C611" i="13" s="1"/>
  <c r="BL68" i="2"/>
  <c r="C552" i="13" s="1"/>
  <c r="BL7" i="2"/>
  <c r="C491" i="13" s="1"/>
  <c r="BL8" i="2"/>
  <c r="C492" i="13" s="1"/>
  <c r="BL9" i="2"/>
  <c r="C493" i="13" s="1"/>
  <c r="BL10" i="2"/>
  <c r="C494" i="13" s="1"/>
  <c r="BL11" i="2"/>
  <c r="C495" i="13" s="1"/>
  <c r="BL12" i="2"/>
  <c r="C496" i="13" s="1"/>
  <c r="BL13" i="2"/>
  <c r="C497" i="13" s="1"/>
  <c r="BL14" i="2"/>
  <c r="C498" i="13" s="1"/>
  <c r="BL15" i="2"/>
  <c r="C499" i="13" s="1"/>
  <c r="BL16" i="2"/>
  <c r="C500" i="13" s="1"/>
  <c r="BL17" i="2"/>
  <c r="C501" i="13" s="1"/>
  <c r="BL18" i="2"/>
  <c r="C502" i="13" s="1"/>
  <c r="BL19" i="2"/>
  <c r="C503" i="13" s="1"/>
  <c r="BL20" i="2"/>
  <c r="C504" i="13" s="1"/>
  <c r="BL21" i="2"/>
  <c r="C505" i="13" s="1"/>
  <c r="BL22" i="2"/>
  <c r="C506" i="13" s="1"/>
  <c r="BL23" i="2"/>
  <c r="C507" i="13" s="1"/>
  <c r="BL24" i="2"/>
  <c r="C508" i="13" s="1"/>
  <c r="BL25" i="2"/>
  <c r="C509" i="13" s="1"/>
  <c r="BL26" i="2"/>
  <c r="C510" i="13" s="1"/>
  <c r="BL27" i="2"/>
  <c r="C511" i="13" s="1"/>
  <c r="BL28" i="2"/>
  <c r="C512" i="13" s="1"/>
  <c r="BL29" i="2"/>
  <c r="C513" i="13" s="1"/>
  <c r="BL30" i="2"/>
  <c r="C514" i="13" s="1"/>
  <c r="BL31" i="2"/>
  <c r="C515" i="13" s="1"/>
  <c r="BL32" i="2"/>
  <c r="C516" i="13" s="1"/>
  <c r="BL33" i="2"/>
  <c r="C517" i="13" s="1"/>
  <c r="BL34" i="2"/>
  <c r="C518" i="13" s="1"/>
  <c r="BL35" i="2"/>
  <c r="C519" i="13" s="1"/>
  <c r="BL36" i="2"/>
  <c r="C520" i="13" s="1"/>
  <c r="BL37" i="2"/>
  <c r="C521" i="13" s="1"/>
  <c r="BL38" i="2"/>
  <c r="C522" i="13" s="1"/>
  <c r="BL39" i="2"/>
  <c r="C523" i="13" s="1"/>
  <c r="BL40" i="2"/>
  <c r="C524" i="13" s="1"/>
  <c r="BL41" i="2"/>
  <c r="C525" i="13" s="1"/>
  <c r="BL42" i="2"/>
  <c r="C526" i="13" s="1"/>
  <c r="BL43" i="2"/>
  <c r="C527" i="13" s="1"/>
  <c r="BL44" i="2"/>
  <c r="C528" i="13" s="1"/>
  <c r="BL45" i="2"/>
  <c r="C529" i="13" s="1"/>
  <c r="BL46" i="2"/>
  <c r="C530" i="13" s="1"/>
  <c r="BL47" i="2"/>
  <c r="C531" i="13" s="1"/>
  <c r="BL48" i="2"/>
  <c r="C532" i="13" s="1"/>
  <c r="BL49" i="2"/>
  <c r="C533" i="13" s="1"/>
  <c r="BL50" i="2"/>
  <c r="C534" i="13" s="1"/>
  <c r="BL51" i="2"/>
  <c r="C535" i="13" s="1"/>
  <c r="BL52" i="2"/>
  <c r="C536" i="13" s="1"/>
  <c r="BL53" i="2"/>
  <c r="C537" i="13" s="1"/>
  <c r="BL54" i="2"/>
  <c r="C538" i="13" s="1"/>
  <c r="BL55" i="2"/>
  <c r="C539" i="13" s="1"/>
  <c r="BL56" i="2"/>
  <c r="C540" i="13" s="1"/>
  <c r="BL57" i="2"/>
  <c r="C541" i="13" s="1"/>
  <c r="BL58" i="2"/>
  <c r="C542" i="13" s="1"/>
  <c r="BL59" i="2"/>
  <c r="C543" i="13" s="1"/>
  <c r="BL60" i="2"/>
  <c r="C544" i="13" s="1"/>
  <c r="BL61" i="2"/>
  <c r="C545" i="13" s="1"/>
  <c r="BL62" i="2"/>
  <c r="C546" i="13" s="1"/>
  <c r="BL63" i="2"/>
  <c r="C547" i="13" s="1"/>
  <c r="BL64" i="2"/>
  <c r="C548" i="13" s="1"/>
  <c r="BL65" i="2"/>
  <c r="C549" i="13" s="1"/>
  <c r="BL6" i="2"/>
  <c r="C490" i="13" s="1"/>
  <c r="BK69" i="2"/>
  <c r="C431" i="13" s="1"/>
  <c r="BK70" i="2"/>
  <c r="C432" i="13" s="1"/>
  <c r="BK71" i="2"/>
  <c r="C433" i="13" s="1"/>
  <c r="BK72" i="2"/>
  <c r="C434" i="13" s="1"/>
  <c r="BK73" i="2"/>
  <c r="C435" i="13" s="1"/>
  <c r="BK74" i="2"/>
  <c r="C436" i="13" s="1"/>
  <c r="BK75" i="2"/>
  <c r="C437" i="13" s="1"/>
  <c r="BK76" i="2"/>
  <c r="C438" i="13" s="1"/>
  <c r="BK77" i="2"/>
  <c r="C439" i="13" s="1"/>
  <c r="BK78" i="2"/>
  <c r="C440" i="13" s="1"/>
  <c r="BK79" i="2"/>
  <c r="C441" i="13" s="1"/>
  <c r="BK80" i="2"/>
  <c r="C442" i="13" s="1"/>
  <c r="BK81" i="2"/>
  <c r="C443" i="13" s="1"/>
  <c r="BK82" i="2"/>
  <c r="C444" i="13" s="1"/>
  <c r="BK83" i="2"/>
  <c r="C445" i="13" s="1"/>
  <c r="BK84" i="2"/>
  <c r="C446" i="13" s="1"/>
  <c r="BK85" i="2"/>
  <c r="C447" i="13" s="1"/>
  <c r="BK86" i="2"/>
  <c r="C448" i="13" s="1"/>
  <c r="BK87" i="2"/>
  <c r="C449" i="13" s="1"/>
  <c r="BK88" i="2"/>
  <c r="C450" i="13" s="1"/>
  <c r="BK89" i="2"/>
  <c r="C451" i="13" s="1"/>
  <c r="BK90" i="2"/>
  <c r="C452" i="13" s="1"/>
  <c r="BK91" i="2"/>
  <c r="C453" i="13" s="1"/>
  <c r="BK92" i="2"/>
  <c r="C454" i="13" s="1"/>
  <c r="BK93" i="2"/>
  <c r="C455" i="13" s="1"/>
  <c r="BK94" i="2"/>
  <c r="C456" i="13" s="1"/>
  <c r="BK95" i="2"/>
  <c r="C457" i="13" s="1"/>
  <c r="BK96" i="2"/>
  <c r="C458" i="13" s="1"/>
  <c r="BK97" i="2"/>
  <c r="C459" i="13" s="1"/>
  <c r="BK98" i="2"/>
  <c r="C460" i="13" s="1"/>
  <c r="BK99" i="2"/>
  <c r="C461" i="13" s="1"/>
  <c r="BK100" i="2"/>
  <c r="C462" i="13" s="1"/>
  <c r="BK101" i="2"/>
  <c r="C463" i="13" s="1"/>
  <c r="BK102" i="2"/>
  <c r="C464" i="13" s="1"/>
  <c r="BK103" i="2"/>
  <c r="C465" i="13" s="1"/>
  <c r="BK104" i="2"/>
  <c r="C466" i="13" s="1"/>
  <c r="BK105" i="2"/>
  <c r="C467" i="13" s="1"/>
  <c r="BK106" i="2"/>
  <c r="C468" i="13" s="1"/>
  <c r="BK107" i="2"/>
  <c r="C469" i="13" s="1"/>
  <c r="BK108" i="2"/>
  <c r="C470" i="13" s="1"/>
  <c r="BK109" i="2"/>
  <c r="C471" i="13" s="1"/>
  <c r="BK110" i="2"/>
  <c r="C472" i="13" s="1"/>
  <c r="BK111" i="2"/>
  <c r="C473" i="13" s="1"/>
  <c r="BK112" i="2"/>
  <c r="C474" i="13" s="1"/>
  <c r="BK113" i="2"/>
  <c r="C475" i="13" s="1"/>
  <c r="BK114" i="2"/>
  <c r="C476" i="13" s="1"/>
  <c r="BK115" i="2"/>
  <c r="C477" i="13" s="1"/>
  <c r="BK116" i="2"/>
  <c r="C478" i="13" s="1"/>
  <c r="BK117" i="2"/>
  <c r="C479" i="13" s="1"/>
  <c r="BK118" i="2"/>
  <c r="C480" i="13" s="1"/>
  <c r="BK119" i="2"/>
  <c r="C481" i="13" s="1"/>
  <c r="BK120" i="2"/>
  <c r="C482" i="13" s="1"/>
  <c r="BK121" i="2"/>
  <c r="C483" i="13" s="1"/>
  <c r="BK122" i="2"/>
  <c r="C484" i="13" s="1"/>
  <c r="BK123" i="2"/>
  <c r="C485" i="13" s="1"/>
  <c r="BK124" i="2"/>
  <c r="C486" i="13" s="1"/>
  <c r="BK125" i="2"/>
  <c r="C487" i="13" s="1"/>
  <c r="BK126" i="2"/>
  <c r="C488" i="13" s="1"/>
  <c r="BK127" i="2"/>
  <c r="C489" i="13" s="1"/>
  <c r="BK68" i="2"/>
  <c r="C430" i="13" s="1"/>
  <c r="BK7" i="2"/>
  <c r="C369" i="13" s="1"/>
  <c r="BK8" i="2"/>
  <c r="C370" i="13" s="1"/>
  <c r="BK9" i="2"/>
  <c r="C371" i="13" s="1"/>
  <c r="BK10" i="2"/>
  <c r="C372" i="13" s="1"/>
  <c r="BK11" i="2"/>
  <c r="C373" i="13" s="1"/>
  <c r="BK12" i="2"/>
  <c r="C374" i="13" s="1"/>
  <c r="BK13" i="2"/>
  <c r="C375" i="13" s="1"/>
  <c r="BK14" i="2"/>
  <c r="C376" i="13" s="1"/>
  <c r="BK15" i="2"/>
  <c r="C377" i="13" s="1"/>
  <c r="BK16" i="2"/>
  <c r="C378" i="13" s="1"/>
  <c r="BK17" i="2"/>
  <c r="C379" i="13" s="1"/>
  <c r="BK18" i="2"/>
  <c r="C380" i="13" s="1"/>
  <c r="BK19" i="2"/>
  <c r="C381" i="13" s="1"/>
  <c r="BK20" i="2"/>
  <c r="C382" i="13" s="1"/>
  <c r="BK21" i="2"/>
  <c r="C383" i="13" s="1"/>
  <c r="BK22" i="2"/>
  <c r="C384" i="13" s="1"/>
  <c r="BK23" i="2"/>
  <c r="C385" i="13" s="1"/>
  <c r="BK24" i="2"/>
  <c r="C386" i="13" s="1"/>
  <c r="BK25" i="2"/>
  <c r="C387" i="13" s="1"/>
  <c r="BK26" i="2"/>
  <c r="C388" i="13" s="1"/>
  <c r="BK27" i="2"/>
  <c r="C389" i="13" s="1"/>
  <c r="BK28" i="2"/>
  <c r="C390" i="13" s="1"/>
  <c r="BK29" i="2"/>
  <c r="C391" i="13" s="1"/>
  <c r="BK30" i="2"/>
  <c r="C392" i="13" s="1"/>
  <c r="BK31" i="2"/>
  <c r="C393" i="13" s="1"/>
  <c r="BK32" i="2"/>
  <c r="C394" i="13" s="1"/>
  <c r="BK33" i="2"/>
  <c r="C395" i="13" s="1"/>
  <c r="BK34" i="2"/>
  <c r="C396" i="13" s="1"/>
  <c r="BK35" i="2"/>
  <c r="C397" i="13" s="1"/>
  <c r="BK36" i="2"/>
  <c r="C398" i="13" s="1"/>
  <c r="BK37" i="2"/>
  <c r="C399" i="13" s="1"/>
  <c r="BK38" i="2"/>
  <c r="C400" i="13" s="1"/>
  <c r="BK39" i="2"/>
  <c r="C401" i="13" s="1"/>
  <c r="BK40" i="2"/>
  <c r="C402" i="13" s="1"/>
  <c r="BK41" i="2"/>
  <c r="C403" i="13" s="1"/>
  <c r="BK42" i="2"/>
  <c r="C404" i="13" s="1"/>
  <c r="BK43" i="2"/>
  <c r="C405" i="13" s="1"/>
  <c r="BK44" i="2"/>
  <c r="C406" i="13" s="1"/>
  <c r="BK45" i="2"/>
  <c r="C407" i="13" s="1"/>
  <c r="BK46" i="2"/>
  <c r="C408" i="13" s="1"/>
  <c r="BK47" i="2"/>
  <c r="C409" i="13" s="1"/>
  <c r="BK48" i="2"/>
  <c r="C410" i="13" s="1"/>
  <c r="BK49" i="2"/>
  <c r="C411" i="13" s="1"/>
  <c r="BK50" i="2"/>
  <c r="C412" i="13" s="1"/>
  <c r="BK51" i="2"/>
  <c r="C413" i="13" s="1"/>
  <c r="BK52" i="2"/>
  <c r="C414" i="13" s="1"/>
  <c r="BK53" i="2"/>
  <c r="C415" i="13" s="1"/>
  <c r="BK54" i="2"/>
  <c r="C416" i="13" s="1"/>
  <c r="BK55" i="2"/>
  <c r="C417" i="13" s="1"/>
  <c r="BK56" i="2"/>
  <c r="C418" i="13" s="1"/>
  <c r="BK57" i="2"/>
  <c r="C419" i="13" s="1"/>
  <c r="BK58" i="2"/>
  <c r="C420" i="13" s="1"/>
  <c r="BK59" i="2"/>
  <c r="C421" i="13" s="1"/>
  <c r="BK60" i="2"/>
  <c r="C422" i="13" s="1"/>
  <c r="BK61" i="2"/>
  <c r="C423" i="13" s="1"/>
  <c r="BK62" i="2"/>
  <c r="C424" i="13" s="1"/>
  <c r="BK63" i="2"/>
  <c r="C425" i="13" s="1"/>
  <c r="BK64" i="2"/>
  <c r="C426" i="13" s="1"/>
  <c r="BK65" i="2"/>
  <c r="C427" i="13" s="1"/>
  <c r="BK6" i="2"/>
  <c r="C368" i="13" s="1"/>
  <c r="BJ69" i="2"/>
  <c r="C309" i="13" s="1"/>
  <c r="BJ70" i="2"/>
  <c r="C310" i="13" s="1"/>
  <c r="BJ71" i="2"/>
  <c r="C311" i="13" s="1"/>
  <c r="BJ72" i="2"/>
  <c r="C312" i="13" s="1"/>
  <c r="BJ73" i="2"/>
  <c r="C313" i="13" s="1"/>
  <c r="BJ74" i="2"/>
  <c r="C314" i="13" s="1"/>
  <c r="BJ75" i="2"/>
  <c r="C315" i="13" s="1"/>
  <c r="BJ76" i="2"/>
  <c r="C316" i="13" s="1"/>
  <c r="BJ77" i="2"/>
  <c r="C317" i="13" s="1"/>
  <c r="BJ78" i="2"/>
  <c r="C318" i="13" s="1"/>
  <c r="BJ79" i="2"/>
  <c r="C319" i="13" s="1"/>
  <c r="BJ80" i="2"/>
  <c r="C320" i="13" s="1"/>
  <c r="BJ81" i="2"/>
  <c r="C321" i="13" s="1"/>
  <c r="BJ82" i="2"/>
  <c r="C322" i="13" s="1"/>
  <c r="BJ83" i="2"/>
  <c r="C323" i="13" s="1"/>
  <c r="BJ84" i="2"/>
  <c r="C324" i="13" s="1"/>
  <c r="BJ85" i="2"/>
  <c r="C325" i="13" s="1"/>
  <c r="BJ86" i="2"/>
  <c r="C326" i="13" s="1"/>
  <c r="BJ87" i="2"/>
  <c r="C327" i="13" s="1"/>
  <c r="BJ88" i="2"/>
  <c r="C328" i="13" s="1"/>
  <c r="BJ89" i="2"/>
  <c r="C329" i="13" s="1"/>
  <c r="BJ90" i="2"/>
  <c r="C330" i="13" s="1"/>
  <c r="BJ91" i="2"/>
  <c r="C331" i="13" s="1"/>
  <c r="BJ92" i="2"/>
  <c r="C332" i="13" s="1"/>
  <c r="BJ93" i="2"/>
  <c r="C333" i="13" s="1"/>
  <c r="BJ94" i="2"/>
  <c r="C334" i="13" s="1"/>
  <c r="BJ95" i="2"/>
  <c r="C335" i="13" s="1"/>
  <c r="BJ96" i="2"/>
  <c r="C336" i="13" s="1"/>
  <c r="BJ97" i="2"/>
  <c r="C337" i="13" s="1"/>
  <c r="BJ98" i="2"/>
  <c r="C338" i="13" s="1"/>
  <c r="BJ99" i="2"/>
  <c r="C339" i="13" s="1"/>
  <c r="BJ100" i="2"/>
  <c r="C340" i="13" s="1"/>
  <c r="BJ101" i="2"/>
  <c r="C341" i="13" s="1"/>
  <c r="BJ102" i="2"/>
  <c r="C342" i="13" s="1"/>
  <c r="BJ103" i="2"/>
  <c r="C343" i="13" s="1"/>
  <c r="BJ104" i="2"/>
  <c r="C344" i="13" s="1"/>
  <c r="BJ105" i="2"/>
  <c r="C345" i="13" s="1"/>
  <c r="BJ106" i="2"/>
  <c r="C346" i="13" s="1"/>
  <c r="BJ107" i="2"/>
  <c r="C347" i="13" s="1"/>
  <c r="BJ108" i="2"/>
  <c r="C348" i="13" s="1"/>
  <c r="BJ109" i="2"/>
  <c r="C349" i="13" s="1"/>
  <c r="BJ110" i="2"/>
  <c r="C350" i="13" s="1"/>
  <c r="BJ111" i="2"/>
  <c r="C351" i="13" s="1"/>
  <c r="BJ112" i="2"/>
  <c r="C352" i="13" s="1"/>
  <c r="BJ113" i="2"/>
  <c r="C353" i="13" s="1"/>
  <c r="BJ114" i="2"/>
  <c r="C354" i="13" s="1"/>
  <c r="BJ115" i="2"/>
  <c r="C355" i="13" s="1"/>
  <c r="BJ116" i="2"/>
  <c r="C356" i="13" s="1"/>
  <c r="BJ117" i="2"/>
  <c r="C357" i="13" s="1"/>
  <c r="BJ118" i="2"/>
  <c r="C358" i="13" s="1"/>
  <c r="BJ119" i="2"/>
  <c r="C359" i="13" s="1"/>
  <c r="BJ120" i="2"/>
  <c r="C360" i="13" s="1"/>
  <c r="BJ121" i="2"/>
  <c r="C361" i="13" s="1"/>
  <c r="BJ122" i="2"/>
  <c r="C362" i="13" s="1"/>
  <c r="BJ123" i="2"/>
  <c r="C363" i="13" s="1"/>
  <c r="BJ124" i="2"/>
  <c r="C364" i="13" s="1"/>
  <c r="BJ125" i="2"/>
  <c r="C365" i="13" s="1"/>
  <c r="BJ126" i="2"/>
  <c r="C366" i="13" s="1"/>
  <c r="BJ127" i="2"/>
  <c r="C367" i="13" s="1"/>
  <c r="BJ68" i="2"/>
  <c r="C308" i="13" s="1"/>
  <c r="BJ7" i="2"/>
  <c r="C247" i="13" s="1"/>
  <c r="BJ8" i="2"/>
  <c r="C248" i="13" s="1"/>
  <c r="BJ9" i="2"/>
  <c r="C249" i="13" s="1"/>
  <c r="BJ10" i="2"/>
  <c r="C250" i="13" s="1"/>
  <c r="BJ11" i="2"/>
  <c r="C251" i="13" s="1"/>
  <c r="BJ12" i="2"/>
  <c r="C252" i="13" s="1"/>
  <c r="BJ13" i="2"/>
  <c r="C253" i="13" s="1"/>
  <c r="BJ14" i="2"/>
  <c r="C254" i="13" s="1"/>
  <c r="BJ15" i="2"/>
  <c r="C255" i="13" s="1"/>
  <c r="BJ16" i="2"/>
  <c r="C256" i="13" s="1"/>
  <c r="BJ17" i="2"/>
  <c r="C257" i="13" s="1"/>
  <c r="BJ18" i="2"/>
  <c r="C258" i="13" s="1"/>
  <c r="BJ19" i="2"/>
  <c r="C259" i="13" s="1"/>
  <c r="BJ20" i="2"/>
  <c r="C260" i="13" s="1"/>
  <c r="BJ21" i="2"/>
  <c r="C261" i="13" s="1"/>
  <c r="BJ22" i="2"/>
  <c r="C262" i="13" s="1"/>
  <c r="BJ23" i="2"/>
  <c r="C263" i="13" s="1"/>
  <c r="BJ24" i="2"/>
  <c r="C264" i="13" s="1"/>
  <c r="BJ25" i="2"/>
  <c r="C265" i="13" s="1"/>
  <c r="BJ26" i="2"/>
  <c r="C266" i="13" s="1"/>
  <c r="BJ27" i="2"/>
  <c r="C267" i="13" s="1"/>
  <c r="BJ28" i="2"/>
  <c r="C268" i="13" s="1"/>
  <c r="BJ29" i="2"/>
  <c r="C269" i="13" s="1"/>
  <c r="BJ30" i="2"/>
  <c r="C270" i="13" s="1"/>
  <c r="BJ31" i="2"/>
  <c r="C271" i="13" s="1"/>
  <c r="BJ32" i="2"/>
  <c r="C272" i="13" s="1"/>
  <c r="BJ33" i="2"/>
  <c r="C273" i="13" s="1"/>
  <c r="BJ34" i="2"/>
  <c r="C274" i="13" s="1"/>
  <c r="BJ35" i="2"/>
  <c r="C275" i="13" s="1"/>
  <c r="BJ36" i="2"/>
  <c r="C276" i="13" s="1"/>
  <c r="BJ37" i="2"/>
  <c r="C277" i="13" s="1"/>
  <c r="BJ38" i="2"/>
  <c r="C278" i="13" s="1"/>
  <c r="BJ39" i="2"/>
  <c r="C279" i="13" s="1"/>
  <c r="BJ40" i="2"/>
  <c r="C280" i="13" s="1"/>
  <c r="BJ41" i="2"/>
  <c r="C281" i="13" s="1"/>
  <c r="BJ42" i="2"/>
  <c r="C282" i="13" s="1"/>
  <c r="BJ43" i="2"/>
  <c r="C283" i="13" s="1"/>
  <c r="BJ44" i="2"/>
  <c r="C284" i="13" s="1"/>
  <c r="BJ45" i="2"/>
  <c r="C285" i="13" s="1"/>
  <c r="BJ46" i="2"/>
  <c r="C286" i="13" s="1"/>
  <c r="BJ47" i="2"/>
  <c r="C287" i="13" s="1"/>
  <c r="BJ48" i="2"/>
  <c r="C288" i="13" s="1"/>
  <c r="BJ49" i="2"/>
  <c r="C289" i="13" s="1"/>
  <c r="BJ50" i="2"/>
  <c r="C290" i="13" s="1"/>
  <c r="BJ51" i="2"/>
  <c r="C291" i="13" s="1"/>
  <c r="BJ52" i="2"/>
  <c r="C292" i="13" s="1"/>
  <c r="BJ53" i="2"/>
  <c r="C293" i="13" s="1"/>
  <c r="BJ54" i="2"/>
  <c r="C294" i="13" s="1"/>
  <c r="BJ55" i="2"/>
  <c r="C295" i="13" s="1"/>
  <c r="BJ56" i="2"/>
  <c r="C296" i="13" s="1"/>
  <c r="BJ57" i="2"/>
  <c r="C297" i="13" s="1"/>
  <c r="BJ58" i="2"/>
  <c r="C298" i="13" s="1"/>
  <c r="BJ59" i="2"/>
  <c r="C299" i="13" s="1"/>
  <c r="BJ60" i="2"/>
  <c r="C300" i="13" s="1"/>
  <c r="BJ61" i="2"/>
  <c r="C301" i="13" s="1"/>
  <c r="BJ62" i="2"/>
  <c r="C302" i="13" s="1"/>
  <c r="BJ63" i="2"/>
  <c r="C303" i="13" s="1"/>
  <c r="BJ64" i="2"/>
  <c r="C304" i="13" s="1"/>
  <c r="BJ65" i="2"/>
  <c r="C305" i="13" s="1"/>
  <c r="BJ6" i="2"/>
  <c r="C246" i="13" s="1"/>
  <c r="BI69" i="2"/>
  <c r="C187" i="13" s="1"/>
  <c r="BI70" i="2"/>
  <c r="C188" i="13" s="1"/>
  <c r="BI71" i="2"/>
  <c r="C189" i="13" s="1"/>
  <c r="BI72" i="2"/>
  <c r="C190" i="13" s="1"/>
  <c r="BI73" i="2"/>
  <c r="C191" i="13" s="1"/>
  <c r="BI74" i="2"/>
  <c r="C192" i="13" s="1"/>
  <c r="BI75" i="2"/>
  <c r="C193" i="13" s="1"/>
  <c r="BI76" i="2"/>
  <c r="C194" i="13" s="1"/>
  <c r="BI77" i="2"/>
  <c r="C195" i="13" s="1"/>
  <c r="BI78" i="2"/>
  <c r="C196" i="13" s="1"/>
  <c r="BI79" i="2"/>
  <c r="C197" i="13" s="1"/>
  <c r="BI80" i="2"/>
  <c r="C198" i="13" s="1"/>
  <c r="BI81" i="2"/>
  <c r="C199" i="13" s="1"/>
  <c r="BI82" i="2"/>
  <c r="C200" i="13" s="1"/>
  <c r="BI83" i="2"/>
  <c r="C201" i="13" s="1"/>
  <c r="BI84" i="2"/>
  <c r="C202" i="13" s="1"/>
  <c r="BI85" i="2"/>
  <c r="C203" i="13" s="1"/>
  <c r="BI86" i="2"/>
  <c r="C204" i="13" s="1"/>
  <c r="BI87" i="2"/>
  <c r="C205" i="13" s="1"/>
  <c r="BI88" i="2"/>
  <c r="C206" i="13" s="1"/>
  <c r="BI89" i="2"/>
  <c r="C207" i="13" s="1"/>
  <c r="BI90" i="2"/>
  <c r="C208" i="13" s="1"/>
  <c r="BI91" i="2"/>
  <c r="C209" i="13" s="1"/>
  <c r="BI92" i="2"/>
  <c r="C210" i="13" s="1"/>
  <c r="BI93" i="2"/>
  <c r="C211" i="13" s="1"/>
  <c r="BI94" i="2"/>
  <c r="C212" i="13" s="1"/>
  <c r="BI95" i="2"/>
  <c r="C213" i="13" s="1"/>
  <c r="BI96" i="2"/>
  <c r="C214" i="13" s="1"/>
  <c r="BI97" i="2"/>
  <c r="C215" i="13" s="1"/>
  <c r="BI98" i="2"/>
  <c r="C216" i="13" s="1"/>
  <c r="BI99" i="2"/>
  <c r="C217" i="13" s="1"/>
  <c r="BI100" i="2"/>
  <c r="C218" i="13" s="1"/>
  <c r="BI101" i="2"/>
  <c r="C219" i="13" s="1"/>
  <c r="BI102" i="2"/>
  <c r="C220" i="13" s="1"/>
  <c r="BI103" i="2"/>
  <c r="C221" i="13" s="1"/>
  <c r="BI104" i="2"/>
  <c r="C222" i="13" s="1"/>
  <c r="BI105" i="2"/>
  <c r="C223" i="13" s="1"/>
  <c r="BI106" i="2"/>
  <c r="C224" i="13" s="1"/>
  <c r="BI107" i="2"/>
  <c r="C225" i="13" s="1"/>
  <c r="BI108" i="2"/>
  <c r="C226" i="13" s="1"/>
  <c r="BI109" i="2"/>
  <c r="C227" i="13" s="1"/>
  <c r="BI110" i="2"/>
  <c r="C228" i="13" s="1"/>
  <c r="BI111" i="2"/>
  <c r="C229" i="13" s="1"/>
  <c r="BI112" i="2"/>
  <c r="C230" i="13" s="1"/>
  <c r="BI113" i="2"/>
  <c r="C231" i="13" s="1"/>
  <c r="BI114" i="2"/>
  <c r="C232" i="13" s="1"/>
  <c r="BI115" i="2"/>
  <c r="C233" i="13" s="1"/>
  <c r="BI116" i="2"/>
  <c r="C234" i="13" s="1"/>
  <c r="BI117" i="2"/>
  <c r="C235" i="13" s="1"/>
  <c r="BI118" i="2"/>
  <c r="C236" i="13" s="1"/>
  <c r="BI119" i="2"/>
  <c r="C237" i="13" s="1"/>
  <c r="BI120" i="2"/>
  <c r="C238" i="13" s="1"/>
  <c r="BI121" i="2"/>
  <c r="C239" i="13" s="1"/>
  <c r="BI122" i="2"/>
  <c r="C240" i="13" s="1"/>
  <c r="BI123" i="2"/>
  <c r="C241" i="13" s="1"/>
  <c r="BI124" i="2"/>
  <c r="C242" i="13" s="1"/>
  <c r="BI125" i="2"/>
  <c r="C243" i="13" s="1"/>
  <c r="BI126" i="2"/>
  <c r="C244" i="13" s="1"/>
  <c r="BI127" i="2"/>
  <c r="C245" i="13" s="1"/>
  <c r="BI68" i="2"/>
  <c r="C186" i="13" s="1"/>
  <c r="BI7" i="2"/>
  <c r="C125" i="13" s="1"/>
  <c r="BI8" i="2"/>
  <c r="C126" i="13" s="1"/>
  <c r="BI9" i="2"/>
  <c r="C127" i="13" s="1"/>
  <c r="BI10" i="2"/>
  <c r="C128" i="13" s="1"/>
  <c r="BI11" i="2"/>
  <c r="C129" i="13" s="1"/>
  <c r="BI12" i="2"/>
  <c r="C130" i="13" s="1"/>
  <c r="BI13" i="2"/>
  <c r="C131" i="13" s="1"/>
  <c r="BI14" i="2"/>
  <c r="C132" i="13" s="1"/>
  <c r="BI15" i="2"/>
  <c r="C133" i="13" s="1"/>
  <c r="BI16" i="2"/>
  <c r="C134" i="13" s="1"/>
  <c r="BI17" i="2"/>
  <c r="C135" i="13" s="1"/>
  <c r="BI18" i="2"/>
  <c r="C136" i="13" s="1"/>
  <c r="BI19" i="2"/>
  <c r="C137" i="13" s="1"/>
  <c r="BI20" i="2"/>
  <c r="C138" i="13" s="1"/>
  <c r="BI21" i="2"/>
  <c r="C139" i="13" s="1"/>
  <c r="BI22" i="2"/>
  <c r="C140" i="13" s="1"/>
  <c r="BI23" i="2"/>
  <c r="C141" i="13" s="1"/>
  <c r="BI24" i="2"/>
  <c r="C142" i="13" s="1"/>
  <c r="BI25" i="2"/>
  <c r="C143" i="13" s="1"/>
  <c r="BI26" i="2"/>
  <c r="C144" i="13" s="1"/>
  <c r="BI27" i="2"/>
  <c r="C145" i="13" s="1"/>
  <c r="BI28" i="2"/>
  <c r="C146" i="13" s="1"/>
  <c r="BI29" i="2"/>
  <c r="C147" i="13" s="1"/>
  <c r="BI30" i="2"/>
  <c r="C148" i="13" s="1"/>
  <c r="BI31" i="2"/>
  <c r="C149" i="13" s="1"/>
  <c r="BI32" i="2"/>
  <c r="C150" i="13" s="1"/>
  <c r="BI33" i="2"/>
  <c r="C151" i="13" s="1"/>
  <c r="BI34" i="2"/>
  <c r="C152" i="13" s="1"/>
  <c r="BI35" i="2"/>
  <c r="C153" i="13" s="1"/>
  <c r="BI36" i="2"/>
  <c r="C154" i="13" s="1"/>
  <c r="BI37" i="2"/>
  <c r="C155" i="13" s="1"/>
  <c r="BI38" i="2"/>
  <c r="C156" i="13" s="1"/>
  <c r="BI39" i="2"/>
  <c r="C157" i="13" s="1"/>
  <c r="BI40" i="2"/>
  <c r="C158" i="13" s="1"/>
  <c r="BI41" i="2"/>
  <c r="C159" i="13" s="1"/>
  <c r="BI42" i="2"/>
  <c r="C160" i="13" s="1"/>
  <c r="BI43" i="2"/>
  <c r="C161" i="13" s="1"/>
  <c r="BI44" i="2"/>
  <c r="C162" i="13" s="1"/>
  <c r="BI45" i="2"/>
  <c r="C163" i="13" s="1"/>
  <c r="BI46" i="2"/>
  <c r="C164" i="13" s="1"/>
  <c r="BI47" i="2"/>
  <c r="C165" i="13" s="1"/>
  <c r="BI48" i="2"/>
  <c r="C166" i="13" s="1"/>
  <c r="BI49" i="2"/>
  <c r="C167" i="13" s="1"/>
  <c r="BI50" i="2"/>
  <c r="C168" i="13" s="1"/>
  <c r="BI51" i="2"/>
  <c r="C169" i="13" s="1"/>
  <c r="BI52" i="2"/>
  <c r="C170" i="13" s="1"/>
  <c r="BI53" i="2"/>
  <c r="C171" i="13" s="1"/>
  <c r="BI54" i="2"/>
  <c r="C172" i="13" s="1"/>
  <c r="BI55" i="2"/>
  <c r="C173" i="13" s="1"/>
  <c r="BI56" i="2"/>
  <c r="C174" i="13" s="1"/>
  <c r="BI57" i="2"/>
  <c r="C175" i="13" s="1"/>
  <c r="BI58" i="2"/>
  <c r="C176" i="13" s="1"/>
  <c r="BI59" i="2"/>
  <c r="C177" i="13" s="1"/>
  <c r="BI60" i="2"/>
  <c r="C178" i="13" s="1"/>
  <c r="BI61" i="2"/>
  <c r="C179" i="13" s="1"/>
  <c r="BI62" i="2"/>
  <c r="C180" i="13" s="1"/>
  <c r="BI63" i="2"/>
  <c r="C181" i="13" s="1"/>
  <c r="BI64" i="2"/>
  <c r="C182" i="13" s="1"/>
  <c r="BI65" i="2"/>
  <c r="C183" i="13" s="1"/>
  <c r="BI6" i="2"/>
  <c r="C124" i="13" s="1"/>
  <c r="B675" i="13"/>
  <c r="B676" i="13"/>
  <c r="B677" i="13"/>
  <c r="B678" i="13"/>
  <c r="B679" i="13"/>
  <c r="B680" i="13"/>
  <c r="B681" i="13"/>
  <c r="B682" i="13"/>
  <c r="B683" i="13"/>
  <c r="B684" i="13"/>
  <c r="B685" i="13"/>
  <c r="B686" i="13"/>
  <c r="B687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674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3" i="13"/>
  <c r="B634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1" i="13"/>
  <c r="B652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7" i="13"/>
  <c r="B668" i="13"/>
  <c r="B669" i="13"/>
  <c r="B670" i="13"/>
  <c r="B671" i="13"/>
  <c r="B61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552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49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30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36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08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24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186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24" i="13"/>
  <c r="AQ67" i="2" l="1"/>
  <c r="G32" i="1" s="1"/>
  <c r="AD3" i="7" s="1"/>
  <c r="CC7" i="2" l="1"/>
  <c r="G1101" i="13" s="1"/>
  <c r="CC8" i="2"/>
  <c r="G1102" i="13" s="1"/>
  <c r="CC9" i="2"/>
  <c r="G1103" i="13" s="1"/>
  <c r="CC10" i="2"/>
  <c r="G1104" i="13" s="1"/>
  <c r="CC11" i="2"/>
  <c r="G1105" i="13" s="1"/>
  <c r="CC12" i="2"/>
  <c r="G1106" i="13" s="1"/>
  <c r="CC13" i="2"/>
  <c r="G1107" i="13" s="1"/>
  <c r="CC14" i="2"/>
  <c r="G1108" i="13" s="1"/>
  <c r="CC15" i="2"/>
  <c r="G1109" i="13" s="1"/>
  <c r="CC16" i="2"/>
  <c r="G1110" i="13" s="1"/>
  <c r="CC17" i="2"/>
  <c r="G1111" i="13" s="1"/>
  <c r="CC18" i="2"/>
  <c r="G1112" i="13" s="1"/>
  <c r="CC19" i="2"/>
  <c r="G1113" i="13" s="1"/>
  <c r="CC20" i="2"/>
  <c r="G1114" i="13" s="1"/>
  <c r="CC21" i="2"/>
  <c r="G1115" i="13" s="1"/>
  <c r="CC22" i="2"/>
  <c r="G1116" i="13" s="1"/>
  <c r="CC23" i="2"/>
  <c r="G1117" i="13" s="1"/>
  <c r="CC24" i="2"/>
  <c r="G1118" i="13" s="1"/>
  <c r="CC25" i="2"/>
  <c r="G1119" i="13" s="1"/>
  <c r="CC26" i="2"/>
  <c r="G1120" i="13" s="1"/>
  <c r="CC27" i="2"/>
  <c r="G1121" i="13" s="1"/>
  <c r="CC28" i="2"/>
  <c r="G1122" i="13" s="1"/>
  <c r="CC29" i="2"/>
  <c r="G1123" i="13" s="1"/>
  <c r="CC30" i="2"/>
  <c r="G1124" i="13" s="1"/>
  <c r="CC31" i="2"/>
  <c r="G1125" i="13" s="1"/>
  <c r="CC32" i="2"/>
  <c r="G1126" i="13" s="1"/>
  <c r="CC33" i="2"/>
  <c r="G1127" i="13" s="1"/>
  <c r="CC34" i="2"/>
  <c r="G1128" i="13" s="1"/>
  <c r="CC35" i="2"/>
  <c r="G1129" i="13" s="1"/>
  <c r="CC36" i="2"/>
  <c r="G1130" i="13" s="1"/>
  <c r="CC37" i="2"/>
  <c r="G1131" i="13" s="1"/>
  <c r="CC38" i="2"/>
  <c r="G1132" i="13" s="1"/>
  <c r="CC39" i="2"/>
  <c r="G1133" i="13" s="1"/>
  <c r="CC40" i="2"/>
  <c r="G1134" i="13" s="1"/>
  <c r="CC41" i="2"/>
  <c r="G1135" i="13" s="1"/>
  <c r="CC42" i="2"/>
  <c r="G1136" i="13" s="1"/>
  <c r="CC43" i="2"/>
  <c r="G1137" i="13" s="1"/>
  <c r="CC44" i="2"/>
  <c r="G1138" i="13" s="1"/>
  <c r="CC45" i="2"/>
  <c r="G1139" i="13" s="1"/>
  <c r="CC46" i="2"/>
  <c r="G1140" i="13" s="1"/>
  <c r="CC47" i="2"/>
  <c r="G1141" i="13" s="1"/>
  <c r="CC48" i="2"/>
  <c r="G1142" i="13" s="1"/>
  <c r="CC49" i="2"/>
  <c r="G1143" i="13" s="1"/>
  <c r="CC50" i="2"/>
  <c r="G1144" i="13" s="1"/>
  <c r="CC51" i="2"/>
  <c r="G1145" i="13" s="1"/>
  <c r="CC52" i="2"/>
  <c r="G1146" i="13" s="1"/>
  <c r="CC53" i="2"/>
  <c r="G1147" i="13" s="1"/>
  <c r="CC54" i="2"/>
  <c r="G1148" i="13" s="1"/>
  <c r="CC55" i="2"/>
  <c r="G1149" i="13" s="1"/>
  <c r="CC56" i="2"/>
  <c r="G1150" i="13" s="1"/>
  <c r="CC57" i="2"/>
  <c r="G1151" i="13" s="1"/>
  <c r="CC58" i="2"/>
  <c r="G1152" i="13" s="1"/>
  <c r="CC59" i="2"/>
  <c r="G1153" i="13" s="1"/>
  <c r="CC60" i="2"/>
  <c r="G1154" i="13" s="1"/>
  <c r="CC61" i="2"/>
  <c r="G1155" i="13" s="1"/>
  <c r="CC62" i="2"/>
  <c r="G1156" i="13" s="1"/>
  <c r="CC63" i="2"/>
  <c r="G1157" i="13" s="1"/>
  <c r="CC64" i="2"/>
  <c r="G1158" i="13" s="1"/>
  <c r="CC65" i="2"/>
  <c r="G1159" i="13" s="1"/>
  <c r="CC68" i="2"/>
  <c r="G1162" i="13" s="1"/>
  <c r="CC69" i="2"/>
  <c r="G1163" i="13" s="1"/>
  <c r="CC70" i="2"/>
  <c r="G1164" i="13" s="1"/>
  <c r="CC71" i="2"/>
  <c r="G1165" i="13" s="1"/>
  <c r="CC72" i="2"/>
  <c r="G1166" i="13" s="1"/>
  <c r="CC73" i="2"/>
  <c r="G1167" i="13" s="1"/>
  <c r="CC74" i="2"/>
  <c r="G1168" i="13" s="1"/>
  <c r="CC75" i="2"/>
  <c r="G1169" i="13" s="1"/>
  <c r="CC76" i="2"/>
  <c r="G1170" i="13" s="1"/>
  <c r="CC77" i="2"/>
  <c r="G1171" i="13" s="1"/>
  <c r="CC78" i="2"/>
  <c r="G1172" i="13" s="1"/>
  <c r="CC79" i="2"/>
  <c r="G1173" i="13" s="1"/>
  <c r="CC80" i="2"/>
  <c r="G1174" i="13" s="1"/>
  <c r="CC81" i="2"/>
  <c r="G1175" i="13" s="1"/>
  <c r="CC82" i="2"/>
  <c r="G1176" i="13" s="1"/>
  <c r="CC83" i="2"/>
  <c r="G1177" i="13" s="1"/>
  <c r="CC84" i="2"/>
  <c r="G1178" i="13" s="1"/>
  <c r="CC85" i="2"/>
  <c r="G1179" i="13" s="1"/>
  <c r="CC86" i="2"/>
  <c r="G1180" i="13" s="1"/>
  <c r="CC87" i="2"/>
  <c r="G1181" i="13" s="1"/>
  <c r="CC88" i="2"/>
  <c r="G1182" i="13" s="1"/>
  <c r="CC89" i="2"/>
  <c r="G1183" i="13" s="1"/>
  <c r="CC90" i="2"/>
  <c r="G1184" i="13" s="1"/>
  <c r="CC91" i="2"/>
  <c r="G1185" i="13" s="1"/>
  <c r="CC92" i="2"/>
  <c r="G1186" i="13" s="1"/>
  <c r="CC93" i="2"/>
  <c r="G1187" i="13" s="1"/>
  <c r="CC94" i="2"/>
  <c r="G1188" i="13" s="1"/>
  <c r="CC95" i="2"/>
  <c r="G1189" i="13" s="1"/>
  <c r="CC96" i="2"/>
  <c r="G1190" i="13" s="1"/>
  <c r="CC97" i="2"/>
  <c r="G1191" i="13" s="1"/>
  <c r="CC98" i="2"/>
  <c r="G1192" i="13" s="1"/>
  <c r="CC99" i="2"/>
  <c r="G1193" i="13" s="1"/>
  <c r="CC100" i="2"/>
  <c r="G1194" i="13" s="1"/>
  <c r="CC101" i="2"/>
  <c r="G1195" i="13" s="1"/>
  <c r="CC102" i="2"/>
  <c r="G1196" i="13" s="1"/>
  <c r="CC103" i="2"/>
  <c r="G1197" i="13" s="1"/>
  <c r="CC104" i="2"/>
  <c r="G1198" i="13" s="1"/>
  <c r="CC105" i="2"/>
  <c r="G1199" i="13" s="1"/>
  <c r="CC106" i="2"/>
  <c r="G1200" i="13" s="1"/>
  <c r="CC107" i="2"/>
  <c r="G1201" i="13" s="1"/>
  <c r="CC108" i="2"/>
  <c r="G1202" i="13" s="1"/>
  <c r="CC109" i="2"/>
  <c r="G1203" i="13" s="1"/>
  <c r="CC110" i="2"/>
  <c r="G1204" i="13" s="1"/>
  <c r="CC111" i="2"/>
  <c r="G1205" i="13" s="1"/>
  <c r="CC112" i="2"/>
  <c r="G1206" i="13" s="1"/>
  <c r="CC113" i="2"/>
  <c r="G1207" i="13" s="1"/>
  <c r="CC114" i="2"/>
  <c r="G1208" i="13" s="1"/>
  <c r="CC115" i="2"/>
  <c r="G1209" i="13" s="1"/>
  <c r="CC116" i="2"/>
  <c r="G1210" i="13" s="1"/>
  <c r="CC117" i="2"/>
  <c r="G1211" i="13" s="1"/>
  <c r="CC118" i="2"/>
  <c r="G1212" i="13" s="1"/>
  <c r="CC119" i="2"/>
  <c r="G1213" i="13" s="1"/>
  <c r="CC120" i="2"/>
  <c r="G1214" i="13" s="1"/>
  <c r="CC121" i="2"/>
  <c r="G1215" i="13" s="1"/>
  <c r="CC122" i="2"/>
  <c r="G1216" i="13" s="1"/>
  <c r="CC123" i="2"/>
  <c r="G1217" i="13" s="1"/>
  <c r="CC124" i="2"/>
  <c r="G1218" i="13" s="1"/>
  <c r="CC125" i="2"/>
  <c r="G1219" i="13" s="1"/>
  <c r="CC126" i="2"/>
  <c r="G1220" i="13" s="1"/>
  <c r="CC127" i="2"/>
  <c r="G1221" i="13" s="1"/>
  <c r="CC6" i="2"/>
  <c r="G1100" i="13" s="1"/>
  <c r="CB7" i="2"/>
  <c r="G979" i="13" s="1"/>
  <c r="CB8" i="2"/>
  <c r="G980" i="13" s="1"/>
  <c r="CB9" i="2"/>
  <c r="G981" i="13" s="1"/>
  <c r="CB10" i="2"/>
  <c r="G982" i="13" s="1"/>
  <c r="CB11" i="2"/>
  <c r="G983" i="13" s="1"/>
  <c r="CB12" i="2"/>
  <c r="G984" i="13" s="1"/>
  <c r="CB13" i="2"/>
  <c r="G985" i="13" s="1"/>
  <c r="CB14" i="2"/>
  <c r="G986" i="13" s="1"/>
  <c r="CB15" i="2"/>
  <c r="G987" i="13" s="1"/>
  <c r="CB16" i="2"/>
  <c r="G988" i="13" s="1"/>
  <c r="CB17" i="2"/>
  <c r="G989" i="13" s="1"/>
  <c r="CB18" i="2"/>
  <c r="G990" i="13" s="1"/>
  <c r="CB19" i="2"/>
  <c r="G991" i="13" s="1"/>
  <c r="CB20" i="2"/>
  <c r="G992" i="13" s="1"/>
  <c r="CB21" i="2"/>
  <c r="G993" i="13" s="1"/>
  <c r="CB22" i="2"/>
  <c r="G994" i="13" s="1"/>
  <c r="CB23" i="2"/>
  <c r="G995" i="13" s="1"/>
  <c r="CB24" i="2"/>
  <c r="G996" i="13" s="1"/>
  <c r="CB25" i="2"/>
  <c r="G997" i="13" s="1"/>
  <c r="CB26" i="2"/>
  <c r="G998" i="13" s="1"/>
  <c r="CB27" i="2"/>
  <c r="G999" i="13" s="1"/>
  <c r="CB28" i="2"/>
  <c r="G1000" i="13" s="1"/>
  <c r="CB29" i="2"/>
  <c r="G1001" i="13" s="1"/>
  <c r="CB30" i="2"/>
  <c r="G1002" i="13" s="1"/>
  <c r="CB31" i="2"/>
  <c r="G1003" i="13" s="1"/>
  <c r="CB32" i="2"/>
  <c r="G1004" i="13" s="1"/>
  <c r="CB33" i="2"/>
  <c r="G1005" i="13" s="1"/>
  <c r="CB34" i="2"/>
  <c r="G1006" i="13" s="1"/>
  <c r="CB35" i="2"/>
  <c r="G1007" i="13" s="1"/>
  <c r="CB36" i="2"/>
  <c r="G1008" i="13" s="1"/>
  <c r="CB37" i="2"/>
  <c r="G1009" i="13" s="1"/>
  <c r="CB38" i="2"/>
  <c r="G1010" i="13" s="1"/>
  <c r="CB39" i="2"/>
  <c r="G1011" i="13" s="1"/>
  <c r="CB40" i="2"/>
  <c r="G1012" i="13" s="1"/>
  <c r="CB41" i="2"/>
  <c r="G1013" i="13" s="1"/>
  <c r="CB42" i="2"/>
  <c r="G1014" i="13" s="1"/>
  <c r="CB43" i="2"/>
  <c r="G1015" i="13" s="1"/>
  <c r="CB44" i="2"/>
  <c r="G1016" i="13" s="1"/>
  <c r="CB45" i="2"/>
  <c r="G1017" i="13" s="1"/>
  <c r="CB46" i="2"/>
  <c r="G1018" i="13" s="1"/>
  <c r="CB47" i="2"/>
  <c r="G1019" i="13" s="1"/>
  <c r="CB48" i="2"/>
  <c r="G1020" i="13" s="1"/>
  <c r="CB49" i="2"/>
  <c r="G1021" i="13" s="1"/>
  <c r="CB50" i="2"/>
  <c r="G1022" i="13" s="1"/>
  <c r="CB51" i="2"/>
  <c r="G1023" i="13" s="1"/>
  <c r="CB52" i="2"/>
  <c r="G1024" i="13" s="1"/>
  <c r="CB53" i="2"/>
  <c r="G1025" i="13" s="1"/>
  <c r="CB54" i="2"/>
  <c r="G1026" i="13" s="1"/>
  <c r="CB55" i="2"/>
  <c r="G1027" i="13" s="1"/>
  <c r="CB56" i="2"/>
  <c r="G1028" i="13" s="1"/>
  <c r="CB57" i="2"/>
  <c r="G1029" i="13" s="1"/>
  <c r="CB58" i="2"/>
  <c r="G1030" i="13" s="1"/>
  <c r="CB59" i="2"/>
  <c r="G1031" i="13" s="1"/>
  <c r="CB60" i="2"/>
  <c r="G1032" i="13" s="1"/>
  <c r="CB61" i="2"/>
  <c r="G1033" i="13" s="1"/>
  <c r="CB62" i="2"/>
  <c r="G1034" i="13" s="1"/>
  <c r="CB63" i="2"/>
  <c r="G1035" i="13" s="1"/>
  <c r="CB64" i="2"/>
  <c r="G1036" i="13" s="1"/>
  <c r="CB65" i="2"/>
  <c r="G1037" i="13" s="1"/>
  <c r="CB68" i="2"/>
  <c r="G1040" i="13" s="1"/>
  <c r="CB69" i="2"/>
  <c r="G1041" i="13" s="1"/>
  <c r="CB70" i="2"/>
  <c r="G1042" i="13" s="1"/>
  <c r="CB71" i="2"/>
  <c r="G1043" i="13" s="1"/>
  <c r="CB72" i="2"/>
  <c r="G1044" i="13" s="1"/>
  <c r="CB73" i="2"/>
  <c r="G1045" i="13" s="1"/>
  <c r="CB74" i="2"/>
  <c r="G1046" i="13" s="1"/>
  <c r="CB75" i="2"/>
  <c r="G1047" i="13" s="1"/>
  <c r="CB76" i="2"/>
  <c r="G1048" i="13" s="1"/>
  <c r="CB77" i="2"/>
  <c r="G1049" i="13" s="1"/>
  <c r="CB78" i="2"/>
  <c r="G1050" i="13" s="1"/>
  <c r="CB79" i="2"/>
  <c r="G1051" i="13" s="1"/>
  <c r="CB80" i="2"/>
  <c r="G1052" i="13" s="1"/>
  <c r="CB81" i="2"/>
  <c r="G1053" i="13" s="1"/>
  <c r="CB82" i="2"/>
  <c r="G1054" i="13" s="1"/>
  <c r="CB83" i="2"/>
  <c r="G1055" i="13" s="1"/>
  <c r="CB84" i="2"/>
  <c r="G1056" i="13" s="1"/>
  <c r="CB85" i="2"/>
  <c r="G1057" i="13" s="1"/>
  <c r="CB86" i="2"/>
  <c r="G1058" i="13" s="1"/>
  <c r="CB87" i="2"/>
  <c r="G1059" i="13" s="1"/>
  <c r="CB88" i="2"/>
  <c r="G1060" i="13" s="1"/>
  <c r="CB89" i="2"/>
  <c r="G1061" i="13" s="1"/>
  <c r="CB90" i="2"/>
  <c r="G1062" i="13" s="1"/>
  <c r="CB91" i="2"/>
  <c r="G1063" i="13" s="1"/>
  <c r="CB92" i="2"/>
  <c r="G1064" i="13" s="1"/>
  <c r="CB93" i="2"/>
  <c r="G1065" i="13" s="1"/>
  <c r="CB94" i="2"/>
  <c r="G1066" i="13" s="1"/>
  <c r="CB95" i="2"/>
  <c r="G1067" i="13" s="1"/>
  <c r="CB96" i="2"/>
  <c r="G1068" i="13" s="1"/>
  <c r="CB97" i="2"/>
  <c r="G1069" i="13" s="1"/>
  <c r="CB98" i="2"/>
  <c r="G1070" i="13" s="1"/>
  <c r="CB99" i="2"/>
  <c r="G1071" i="13" s="1"/>
  <c r="CB100" i="2"/>
  <c r="G1072" i="13" s="1"/>
  <c r="CB101" i="2"/>
  <c r="G1073" i="13" s="1"/>
  <c r="CB102" i="2"/>
  <c r="G1074" i="13" s="1"/>
  <c r="CB103" i="2"/>
  <c r="G1075" i="13" s="1"/>
  <c r="CB104" i="2"/>
  <c r="G1076" i="13" s="1"/>
  <c r="CB105" i="2"/>
  <c r="G1077" i="13" s="1"/>
  <c r="CB106" i="2"/>
  <c r="G1078" i="13" s="1"/>
  <c r="CB107" i="2"/>
  <c r="G1079" i="13" s="1"/>
  <c r="CB108" i="2"/>
  <c r="G1080" i="13" s="1"/>
  <c r="CB109" i="2"/>
  <c r="G1081" i="13" s="1"/>
  <c r="CB110" i="2"/>
  <c r="G1082" i="13" s="1"/>
  <c r="CB111" i="2"/>
  <c r="G1083" i="13" s="1"/>
  <c r="CB112" i="2"/>
  <c r="G1084" i="13" s="1"/>
  <c r="CB113" i="2"/>
  <c r="G1085" i="13" s="1"/>
  <c r="CB114" i="2"/>
  <c r="G1086" i="13" s="1"/>
  <c r="CB115" i="2"/>
  <c r="G1087" i="13" s="1"/>
  <c r="CB116" i="2"/>
  <c r="G1088" i="13" s="1"/>
  <c r="CB117" i="2"/>
  <c r="G1089" i="13" s="1"/>
  <c r="CB118" i="2"/>
  <c r="G1090" i="13" s="1"/>
  <c r="CB119" i="2"/>
  <c r="G1091" i="13" s="1"/>
  <c r="CB120" i="2"/>
  <c r="G1092" i="13" s="1"/>
  <c r="CB121" i="2"/>
  <c r="G1093" i="13" s="1"/>
  <c r="CB122" i="2"/>
  <c r="G1094" i="13" s="1"/>
  <c r="CB123" i="2"/>
  <c r="G1095" i="13" s="1"/>
  <c r="CB124" i="2"/>
  <c r="G1096" i="13" s="1"/>
  <c r="CB125" i="2"/>
  <c r="G1097" i="13" s="1"/>
  <c r="CB126" i="2"/>
  <c r="G1098" i="13" s="1"/>
  <c r="CB127" i="2"/>
  <c r="G1099" i="13" s="1"/>
  <c r="CB6" i="2"/>
  <c r="G978" i="13" s="1"/>
  <c r="BR69" i="2"/>
  <c r="C1285" i="13" s="1"/>
  <c r="BR70" i="2"/>
  <c r="C1286" i="13" s="1"/>
  <c r="BR71" i="2"/>
  <c r="C1287" i="13" s="1"/>
  <c r="BR72" i="2"/>
  <c r="C1288" i="13" s="1"/>
  <c r="BR73" i="2"/>
  <c r="C1289" i="13" s="1"/>
  <c r="BR74" i="2"/>
  <c r="C1290" i="13" s="1"/>
  <c r="BR75" i="2"/>
  <c r="C1291" i="13" s="1"/>
  <c r="BR76" i="2"/>
  <c r="C1292" i="13" s="1"/>
  <c r="BR77" i="2"/>
  <c r="C1293" i="13" s="1"/>
  <c r="BR78" i="2"/>
  <c r="C1294" i="13" s="1"/>
  <c r="BR79" i="2"/>
  <c r="C1295" i="13" s="1"/>
  <c r="BR80" i="2"/>
  <c r="C1296" i="13" s="1"/>
  <c r="BR81" i="2"/>
  <c r="C1297" i="13" s="1"/>
  <c r="BR82" i="2"/>
  <c r="C1298" i="13" s="1"/>
  <c r="BR83" i="2"/>
  <c r="C1299" i="13" s="1"/>
  <c r="BR84" i="2"/>
  <c r="C1300" i="13" s="1"/>
  <c r="BR85" i="2"/>
  <c r="C1301" i="13" s="1"/>
  <c r="BR86" i="2"/>
  <c r="C1302" i="13" s="1"/>
  <c r="BR87" i="2"/>
  <c r="C1303" i="13" s="1"/>
  <c r="BR88" i="2"/>
  <c r="C1304" i="13" s="1"/>
  <c r="BR89" i="2"/>
  <c r="C1305" i="13" s="1"/>
  <c r="BR90" i="2"/>
  <c r="C1306" i="13" s="1"/>
  <c r="BR91" i="2"/>
  <c r="C1307" i="13" s="1"/>
  <c r="BR92" i="2"/>
  <c r="C1308" i="13" s="1"/>
  <c r="BR93" i="2"/>
  <c r="C1309" i="13" s="1"/>
  <c r="BR94" i="2"/>
  <c r="C1310" i="13" s="1"/>
  <c r="BR95" i="2"/>
  <c r="C1311" i="13" s="1"/>
  <c r="BR96" i="2"/>
  <c r="C1312" i="13" s="1"/>
  <c r="BR97" i="2"/>
  <c r="C1313" i="13" s="1"/>
  <c r="BR98" i="2"/>
  <c r="C1314" i="13" s="1"/>
  <c r="BR99" i="2"/>
  <c r="C1315" i="13" s="1"/>
  <c r="BR100" i="2"/>
  <c r="C1316" i="13" s="1"/>
  <c r="BR101" i="2"/>
  <c r="C1317" i="13" s="1"/>
  <c r="BR102" i="2"/>
  <c r="C1318" i="13" s="1"/>
  <c r="BR103" i="2"/>
  <c r="C1319" i="13" s="1"/>
  <c r="BR104" i="2"/>
  <c r="C1320" i="13" s="1"/>
  <c r="BR105" i="2"/>
  <c r="C1321" i="13" s="1"/>
  <c r="BR106" i="2"/>
  <c r="C1322" i="13" s="1"/>
  <c r="BR107" i="2"/>
  <c r="C1323" i="13" s="1"/>
  <c r="BR108" i="2"/>
  <c r="C1324" i="13" s="1"/>
  <c r="BR109" i="2"/>
  <c r="C1325" i="13" s="1"/>
  <c r="BR110" i="2"/>
  <c r="C1326" i="13" s="1"/>
  <c r="BR111" i="2"/>
  <c r="C1327" i="13" s="1"/>
  <c r="BR112" i="2"/>
  <c r="C1328" i="13" s="1"/>
  <c r="BR113" i="2"/>
  <c r="C1329" i="13" s="1"/>
  <c r="BR114" i="2"/>
  <c r="C1330" i="13" s="1"/>
  <c r="BR115" i="2"/>
  <c r="C1331" i="13" s="1"/>
  <c r="BR116" i="2"/>
  <c r="C1332" i="13" s="1"/>
  <c r="BR117" i="2"/>
  <c r="C1333" i="13" s="1"/>
  <c r="BR118" i="2"/>
  <c r="C1334" i="13" s="1"/>
  <c r="BR119" i="2"/>
  <c r="C1335" i="13" s="1"/>
  <c r="BR120" i="2"/>
  <c r="C1336" i="13" s="1"/>
  <c r="BR121" i="2"/>
  <c r="C1337" i="13" s="1"/>
  <c r="BR122" i="2"/>
  <c r="C1338" i="13" s="1"/>
  <c r="BR123" i="2"/>
  <c r="C1339" i="13" s="1"/>
  <c r="BR124" i="2"/>
  <c r="C1340" i="13" s="1"/>
  <c r="BR125" i="2"/>
  <c r="C1341" i="13" s="1"/>
  <c r="BR126" i="2"/>
  <c r="C1342" i="13" s="1"/>
  <c r="BR127" i="2"/>
  <c r="C1343" i="13" s="1"/>
  <c r="BR68" i="2"/>
  <c r="C1284" i="13" s="1"/>
  <c r="BR7" i="2"/>
  <c r="C1223" i="13" s="1"/>
  <c r="BR8" i="2"/>
  <c r="C1224" i="13" s="1"/>
  <c r="BR9" i="2"/>
  <c r="C1225" i="13" s="1"/>
  <c r="BR10" i="2"/>
  <c r="C1226" i="13" s="1"/>
  <c r="BR11" i="2"/>
  <c r="C1227" i="13" s="1"/>
  <c r="BR12" i="2"/>
  <c r="C1228" i="13" s="1"/>
  <c r="BR13" i="2"/>
  <c r="C1229" i="13" s="1"/>
  <c r="BR14" i="2"/>
  <c r="C1230" i="13" s="1"/>
  <c r="BR15" i="2"/>
  <c r="C1231" i="13" s="1"/>
  <c r="BR16" i="2"/>
  <c r="C1232" i="13" s="1"/>
  <c r="BR17" i="2"/>
  <c r="C1233" i="13" s="1"/>
  <c r="BR18" i="2"/>
  <c r="C1234" i="13" s="1"/>
  <c r="BR19" i="2"/>
  <c r="C1235" i="13" s="1"/>
  <c r="BR20" i="2"/>
  <c r="C1236" i="13" s="1"/>
  <c r="BR21" i="2"/>
  <c r="C1237" i="13" s="1"/>
  <c r="BR22" i="2"/>
  <c r="C1238" i="13" s="1"/>
  <c r="BR23" i="2"/>
  <c r="C1239" i="13" s="1"/>
  <c r="BR24" i="2"/>
  <c r="C1240" i="13" s="1"/>
  <c r="BR25" i="2"/>
  <c r="C1241" i="13" s="1"/>
  <c r="BR26" i="2"/>
  <c r="C1242" i="13" s="1"/>
  <c r="BR27" i="2"/>
  <c r="C1243" i="13" s="1"/>
  <c r="BR28" i="2"/>
  <c r="C1244" i="13" s="1"/>
  <c r="BR29" i="2"/>
  <c r="C1245" i="13" s="1"/>
  <c r="BR30" i="2"/>
  <c r="C1246" i="13" s="1"/>
  <c r="BR31" i="2"/>
  <c r="C1247" i="13" s="1"/>
  <c r="BR32" i="2"/>
  <c r="C1248" i="13" s="1"/>
  <c r="BR33" i="2"/>
  <c r="C1249" i="13" s="1"/>
  <c r="BR34" i="2"/>
  <c r="C1250" i="13" s="1"/>
  <c r="BR35" i="2"/>
  <c r="C1251" i="13" s="1"/>
  <c r="BR36" i="2"/>
  <c r="C1252" i="13" s="1"/>
  <c r="BR37" i="2"/>
  <c r="C1253" i="13" s="1"/>
  <c r="BR38" i="2"/>
  <c r="C1254" i="13" s="1"/>
  <c r="BR39" i="2"/>
  <c r="C1255" i="13" s="1"/>
  <c r="BR40" i="2"/>
  <c r="C1256" i="13" s="1"/>
  <c r="BR41" i="2"/>
  <c r="C1257" i="13" s="1"/>
  <c r="BR42" i="2"/>
  <c r="C1258" i="13" s="1"/>
  <c r="BR43" i="2"/>
  <c r="C1259" i="13" s="1"/>
  <c r="BR44" i="2"/>
  <c r="C1260" i="13" s="1"/>
  <c r="BR45" i="2"/>
  <c r="C1261" i="13" s="1"/>
  <c r="BR46" i="2"/>
  <c r="C1262" i="13" s="1"/>
  <c r="BR47" i="2"/>
  <c r="C1263" i="13" s="1"/>
  <c r="BR48" i="2"/>
  <c r="C1264" i="13" s="1"/>
  <c r="BR49" i="2"/>
  <c r="C1265" i="13" s="1"/>
  <c r="BR50" i="2"/>
  <c r="C1266" i="13" s="1"/>
  <c r="BR51" i="2"/>
  <c r="C1267" i="13" s="1"/>
  <c r="BR52" i="2"/>
  <c r="C1268" i="13" s="1"/>
  <c r="BR53" i="2"/>
  <c r="C1269" i="13" s="1"/>
  <c r="BR54" i="2"/>
  <c r="C1270" i="13" s="1"/>
  <c r="BR55" i="2"/>
  <c r="C1271" i="13" s="1"/>
  <c r="BR56" i="2"/>
  <c r="C1272" i="13" s="1"/>
  <c r="BR57" i="2"/>
  <c r="C1273" i="13" s="1"/>
  <c r="BR58" i="2"/>
  <c r="C1274" i="13" s="1"/>
  <c r="BR59" i="2"/>
  <c r="C1275" i="13" s="1"/>
  <c r="BR60" i="2"/>
  <c r="C1276" i="13" s="1"/>
  <c r="BR61" i="2"/>
  <c r="C1277" i="13" s="1"/>
  <c r="BR62" i="2"/>
  <c r="C1278" i="13" s="1"/>
  <c r="BR63" i="2"/>
  <c r="C1279" i="13" s="1"/>
  <c r="BR64" i="2"/>
  <c r="C1280" i="13" s="1"/>
  <c r="BR65" i="2"/>
  <c r="C1281" i="13" s="1"/>
  <c r="BQ69" i="2"/>
  <c r="C1163" i="13" s="1"/>
  <c r="BQ70" i="2"/>
  <c r="C1164" i="13" s="1"/>
  <c r="BQ71" i="2"/>
  <c r="C1165" i="13" s="1"/>
  <c r="BQ72" i="2"/>
  <c r="C1166" i="13" s="1"/>
  <c r="BQ73" i="2"/>
  <c r="C1167" i="13" s="1"/>
  <c r="BQ74" i="2"/>
  <c r="C1168" i="13" s="1"/>
  <c r="BQ75" i="2"/>
  <c r="C1169" i="13" s="1"/>
  <c r="BQ76" i="2"/>
  <c r="C1170" i="13" s="1"/>
  <c r="BQ77" i="2"/>
  <c r="C1171" i="13" s="1"/>
  <c r="BQ78" i="2"/>
  <c r="C1172" i="13" s="1"/>
  <c r="BQ79" i="2"/>
  <c r="C1173" i="13" s="1"/>
  <c r="BQ80" i="2"/>
  <c r="C1174" i="13" s="1"/>
  <c r="BQ81" i="2"/>
  <c r="C1175" i="13" s="1"/>
  <c r="BQ82" i="2"/>
  <c r="C1176" i="13" s="1"/>
  <c r="BQ83" i="2"/>
  <c r="C1177" i="13" s="1"/>
  <c r="BQ84" i="2"/>
  <c r="C1178" i="13" s="1"/>
  <c r="BQ85" i="2"/>
  <c r="C1179" i="13" s="1"/>
  <c r="BQ86" i="2"/>
  <c r="C1180" i="13" s="1"/>
  <c r="BQ87" i="2"/>
  <c r="C1181" i="13" s="1"/>
  <c r="BQ88" i="2"/>
  <c r="C1182" i="13" s="1"/>
  <c r="BQ89" i="2"/>
  <c r="C1183" i="13" s="1"/>
  <c r="BQ90" i="2"/>
  <c r="C1184" i="13" s="1"/>
  <c r="BQ91" i="2"/>
  <c r="C1185" i="13" s="1"/>
  <c r="BQ92" i="2"/>
  <c r="C1186" i="13" s="1"/>
  <c r="BQ93" i="2"/>
  <c r="C1187" i="13" s="1"/>
  <c r="BQ94" i="2"/>
  <c r="C1188" i="13" s="1"/>
  <c r="BQ95" i="2"/>
  <c r="C1189" i="13" s="1"/>
  <c r="BQ96" i="2"/>
  <c r="C1190" i="13" s="1"/>
  <c r="BQ97" i="2"/>
  <c r="C1191" i="13" s="1"/>
  <c r="BQ98" i="2"/>
  <c r="C1192" i="13" s="1"/>
  <c r="BQ99" i="2"/>
  <c r="C1193" i="13" s="1"/>
  <c r="BQ100" i="2"/>
  <c r="C1194" i="13" s="1"/>
  <c r="BQ101" i="2"/>
  <c r="C1195" i="13" s="1"/>
  <c r="BQ102" i="2"/>
  <c r="C1196" i="13" s="1"/>
  <c r="BQ103" i="2"/>
  <c r="C1197" i="13" s="1"/>
  <c r="BQ104" i="2"/>
  <c r="C1198" i="13" s="1"/>
  <c r="BQ105" i="2"/>
  <c r="C1199" i="13" s="1"/>
  <c r="BQ106" i="2"/>
  <c r="C1200" i="13" s="1"/>
  <c r="BQ107" i="2"/>
  <c r="C1201" i="13" s="1"/>
  <c r="BQ108" i="2"/>
  <c r="C1202" i="13" s="1"/>
  <c r="BQ109" i="2"/>
  <c r="C1203" i="13" s="1"/>
  <c r="BQ110" i="2"/>
  <c r="C1204" i="13" s="1"/>
  <c r="BQ111" i="2"/>
  <c r="C1205" i="13" s="1"/>
  <c r="BQ112" i="2"/>
  <c r="C1206" i="13" s="1"/>
  <c r="BQ113" i="2"/>
  <c r="C1207" i="13" s="1"/>
  <c r="BQ114" i="2"/>
  <c r="C1208" i="13" s="1"/>
  <c r="BQ115" i="2"/>
  <c r="C1209" i="13" s="1"/>
  <c r="BQ116" i="2"/>
  <c r="C1210" i="13" s="1"/>
  <c r="BQ117" i="2"/>
  <c r="C1211" i="13" s="1"/>
  <c r="BQ118" i="2"/>
  <c r="C1212" i="13" s="1"/>
  <c r="BQ119" i="2"/>
  <c r="C1213" i="13" s="1"/>
  <c r="BQ120" i="2"/>
  <c r="C1214" i="13" s="1"/>
  <c r="BQ121" i="2"/>
  <c r="C1215" i="13" s="1"/>
  <c r="BQ122" i="2"/>
  <c r="C1216" i="13" s="1"/>
  <c r="BQ123" i="2"/>
  <c r="C1217" i="13" s="1"/>
  <c r="BQ124" i="2"/>
  <c r="C1218" i="13" s="1"/>
  <c r="BQ125" i="2"/>
  <c r="C1219" i="13" s="1"/>
  <c r="BQ126" i="2"/>
  <c r="C1220" i="13" s="1"/>
  <c r="BQ127" i="2"/>
  <c r="C1221" i="13" s="1"/>
  <c r="BQ68" i="2"/>
  <c r="C1162" i="13" s="1"/>
  <c r="BQ7" i="2"/>
  <c r="C1101" i="13" s="1"/>
  <c r="BQ8" i="2"/>
  <c r="C1102" i="13" s="1"/>
  <c r="BQ9" i="2"/>
  <c r="C1103" i="13" s="1"/>
  <c r="BQ10" i="2"/>
  <c r="C1104" i="13" s="1"/>
  <c r="BQ11" i="2"/>
  <c r="C1105" i="13" s="1"/>
  <c r="BQ12" i="2"/>
  <c r="C1106" i="13" s="1"/>
  <c r="BQ13" i="2"/>
  <c r="C1107" i="13" s="1"/>
  <c r="BQ14" i="2"/>
  <c r="C1108" i="13" s="1"/>
  <c r="BQ15" i="2"/>
  <c r="C1109" i="13" s="1"/>
  <c r="BQ16" i="2"/>
  <c r="C1110" i="13" s="1"/>
  <c r="BQ17" i="2"/>
  <c r="C1111" i="13" s="1"/>
  <c r="BQ18" i="2"/>
  <c r="C1112" i="13" s="1"/>
  <c r="BQ19" i="2"/>
  <c r="C1113" i="13" s="1"/>
  <c r="BQ20" i="2"/>
  <c r="C1114" i="13" s="1"/>
  <c r="BQ21" i="2"/>
  <c r="C1115" i="13" s="1"/>
  <c r="BQ22" i="2"/>
  <c r="C1116" i="13" s="1"/>
  <c r="BQ23" i="2"/>
  <c r="C1117" i="13" s="1"/>
  <c r="BQ24" i="2"/>
  <c r="C1118" i="13" s="1"/>
  <c r="BQ25" i="2"/>
  <c r="C1119" i="13" s="1"/>
  <c r="BQ26" i="2"/>
  <c r="C1120" i="13" s="1"/>
  <c r="BQ27" i="2"/>
  <c r="C1121" i="13" s="1"/>
  <c r="BQ28" i="2"/>
  <c r="C1122" i="13" s="1"/>
  <c r="BQ29" i="2"/>
  <c r="C1123" i="13" s="1"/>
  <c r="BQ30" i="2"/>
  <c r="C1124" i="13" s="1"/>
  <c r="BQ31" i="2"/>
  <c r="C1125" i="13" s="1"/>
  <c r="BQ32" i="2"/>
  <c r="C1126" i="13" s="1"/>
  <c r="BQ33" i="2"/>
  <c r="C1127" i="13" s="1"/>
  <c r="BQ34" i="2"/>
  <c r="C1128" i="13" s="1"/>
  <c r="BQ35" i="2"/>
  <c r="C1129" i="13" s="1"/>
  <c r="BQ36" i="2"/>
  <c r="C1130" i="13" s="1"/>
  <c r="BQ37" i="2"/>
  <c r="C1131" i="13" s="1"/>
  <c r="BQ38" i="2"/>
  <c r="C1132" i="13" s="1"/>
  <c r="BQ39" i="2"/>
  <c r="C1133" i="13" s="1"/>
  <c r="BQ40" i="2"/>
  <c r="C1134" i="13" s="1"/>
  <c r="BQ41" i="2"/>
  <c r="C1135" i="13" s="1"/>
  <c r="BQ42" i="2"/>
  <c r="C1136" i="13" s="1"/>
  <c r="BQ43" i="2"/>
  <c r="C1137" i="13" s="1"/>
  <c r="BQ44" i="2"/>
  <c r="C1138" i="13" s="1"/>
  <c r="BQ45" i="2"/>
  <c r="C1139" i="13" s="1"/>
  <c r="BQ46" i="2"/>
  <c r="C1140" i="13" s="1"/>
  <c r="BQ47" i="2"/>
  <c r="C1141" i="13" s="1"/>
  <c r="BQ48" i="2"/>
  <c r="C1142" i="13" s="1"/>
  <c r="BQ49" i="2"/>
  <c r="C1143" i="13" s="1"/>
  <c r="BQ50" i="2"/>
  <c r="C1144" i="13" s="1"/>
  <c r="BQ51" i="2"/>
  <c r="C1145" i="13" s="1"/>
  <c r="BQ52" i="2"/>
  <c r="C1146" i="13" s="1"/>
  <c r="BQ53" i="2"/>
  <c r="C1147" i="13" s="1"/>
  <c r="BQ54" i="2"/>
  <c r="C1148" i="13" s="1"/>
  <c r="BQ55" i="2"/>
  <c r="C1149" i="13" s="1"/>
  <c r="BQ56" i="2"/>
  <c r="C1150" i="13" s="1"/>
  <c r="BQ57" i="2"/>
  <c r="C1151" i="13" s="1"/>
  <c r="BQ58" i="2"/>
  <c r="C1152" i="13" s="1"/>
  <c r="BQ59" i="2"/>
  <c r="C1153" i="13" s="1"/>
  <c r="BQ60" i="2"/>
  <c r="C1154" i="13" s="1"/>
  <c r="BQ61" i="2"/>
  <c r="C1155" i="13" s="1"/>
  <c r="BQ62" i="2"/>
  <c r="C1156" i="13" s="1"/>
  <c r="BQ63" i="2"/>
  <c r="C1157" i="13" s="1"/>
  <c r="BQ64" i="2"/>
  <c r="C1158" i="13" s="1"/>
  <c r="BQ65" i="2"/>
  <c r="C1159" i="13" s="1"/>
  <c r="BQ6" i="2"/>
  <c r="C1100" i="13" s="1"/>
  <c r="BP7" i="2"/>
  <c r="C979" i="13" s="1"/>
  <c r="BP8" i="2"/>
  <c r="C980" i="13" s="1"/>
  <c r="BP9" i="2"/>
  <c r="C981" i="13" s="1"/>
  <c r="BP10" i="2"/>
  <c r="C982" i="13" s="1"/>
  <c r="BP11" i="2"/>
  <c r="C983" i="13" s="1"/>
  <c r="BP12" i="2"/>
  <c r="C984" i="13" s="1"/>
  <c r="BP13" i="2"/>
  <c r="C985" i="13" s="1"/>
  <c r="BP14" i="2"/>
  <c r="C986" i="13" s="1"/>
  <c r="BP15" i="2"/>
  <c r="C987" i="13" s="1"/>
  <c r="BP16" i="2"/>
  <c r="C988" i="13" s="1"/>
  <c r="BP17" i="2"/>
  <c r="C989" i="13" s="1"/>
  <c r="BP18" i="2"/>
  <c r="C990" i="13" s="1"/>
  <c r="BP19" i="2"/>
  <c r="C991" i="13" s="1"/>
  <c r="BP20" i="2"/>
  <c r="C992" i="13" s="1"/>
  <c r="BP21" i="2"/>
  <c r="C993" i="13" s="1"/>
  <c r="BP22" i="2"/>
  <c r="C994" i="13" s="1"/>
  <c r="BP23" i="2"/>
  <c r="C995" i="13" s="1"/>
  <c r="BP24" i="2"/>
  <c r="C996" i="13" s="1"/>
  <c r="BP25" i="2"/>
  <c r="C997" i="13" s="1"/>
  <c r="BP26" i="2"/>
  <c r="C998" i="13" s="1"/>
  <c r="BP27" i="2"/>
  <c r="C999" i="13" s="1"/>
  <c r="BP28" i="2"/>
  <c r="C1000" i="13" s="1"/>
  <c r="BP29" i="2"/>
  <c r="C1001" i="13" s="1"/>
  <c r="BP30" i="2"/>
  <c r="C1002" i="13" s="1"/>
  <c r="BP31" i="2"/>
  <c r="C1003" i="13" s="1"/>
  <c r="BP32" i="2"/>
  <c r="C1004" i="13" s="1"/>
  <c r="BP33" i="2"/>
  <c r="C1005" i="13" s="1"/>
  <c r="BP34" i="2"/>
  <c r="C1006" i="13" s="1"/>
  <c r="BP35" i="2"/>
  <c r="C1007" i="13" s="1"/>
  <c r="BP36" i="2"/>
  <c r="C1008" i="13" s="1"/>
  <c r="BP37" i="2"/>
  <c r="C1009" i="13" s="1"/>
  <c r="BP38" i="2"/>
  <c r="C1010" i="13" s="1"/>
  <c r="BP39" i="2"/>
  <c r="C1011" i="13" s="1"/>
  <c r="BP40" i="2"/>
  <c r="C1012" i="13" s="1"/>
  <c r="BP41" i="2"/>
  <c r="C1013" i="13" s="1"/>
  <c r="BP42" i="2"/>
  <c r="C1014" i="13" s="1"/>
  <c r="BP43" i="2"/>
  <c r="C1015" i="13" s="1"/>
  <c r="BP44" i="2"/>
  <c r="C1016" i="13" s="1"/>
  <c r="BP45" i="2"/>
  <c r="C1017" i="13" s="1"/>
  <c r="BP46" i="2"/>
  <c r="C1018" i="13" s="1"/>
  <c r="BP47" i="2"/>
  <c r="C1019" i="13" s="1"/>
  <c r="BP48" i="2"/>
  <c r="C1020" i="13" s="1"/>
  <c r="BP49" i="2"/>
  <c r="C1021" i="13" s="1"/>
  <c r="BP50" i="2"/>
  <c r="C1022" i="13" s="1"/>
  <c r="BP51" i="2"/>
  <c r="C1023" i="13" s="1"/>
  <c r="BP52" i="2"/>
  <c r="C1024" i="13" s="1"/>
  <c r="BP53" i="2"/>
  <c r="C1025" i="13" s="1"/>
  <c r="BP54" i="2"/>
  <c r="C1026" i="13" s="1"/>
  <c r="BP55" i="2"/>
  <c r="C1027" i="13" s="1"/>
  <c r="BP56" i="2"/>
  <c r="C1028" i="13" s="1"/>
  <c r="BP57" i="2"/>
  <c r="C1029" i="13" s="1"/>
  <c r="BP58" i="2"/>
  <c r="C1030" i="13" s="1"/>
  <c r="BP59" i="2"/>
  <c r="C1031" i="13" s="1"/>
  <c r="BP60" i="2"/>
  <c r="C1032" i="13" s="1"/>
  <c r="BP61" i="2"/>
  <c r="C1033" i="13" s="1"/>
  <c r="BP62" i="2"/>
  <c r="C1034" i="13" s="1"/>
  <c r="BP63" i="2"/>
  <c r="C1035" i="13" s="1"/>
  <c r="BP64" i="2"/>
  <c r="C1036" i="13" s="1"/>
  <c r="BP65" i="2"/>
  <c r="C1037" i="13" s="1"/>
  <c r="BP66" i="2"/>
  <c r="BP68" i="2"/>
  <c r="C1040" i="13" s="1"/>
  <c r="BP69" i="2"/>
  <c r="C1041" i="13" s="1"/>
  <c r="BP70" i="2"/>
  <c r="C1042" i="13" s="1"/>
  <c r="BP71" i="2"/>
  <c r="C1043" i="13" s="1"/>
  <c r="BP72" i="2"/>
  <c r="C1044" i="13" s="1"/>
  <c r="BP73" i="2"/>
  <c r="C1045" i="13" s="1"/>
  <c r="BP74" i="2"/>
  <c r="C1046" i="13" s="1"/>
  <c r="BP75" i="2"/>
  <c r="C1047" i="13" s="1"/>
  <c r="BP76" i="2"/>
  <c r="C1048" i="13" s="1"/>
  <c r="BP77" i="2"/>
  <c r="C1049" i="13" s="1"/>
  <c r="BP78" i="2"/>
  <c r="C1050" i="13" s="1"/>
  <c r="BP79" i="2"/>
  <c r="C1051" i="13" s="1"/>
  <c r="BP80" i="2"/>
  <c r="C1052" i="13" s="1"/>
  <c r="BP81" i="2"/>
  <c r="C1053" i="13" s="1"/>
  <c r="BP82" i="2"/>
  <c r="C1054" i="13" s="1"/>
  <c r="BP83" i="2"/>
  <c r="C1055" i="13" s="1"/>
  <c r="BP84" i="2"/>
  <c r="C1056" i="13" s="1"/>
  <c r="BP85" i="2"/>
  <c r="C1057" i="13" s="1"/>
  <c r="BP86" i="2"/>
  <c r="C1058" i="13" s="1"/>
  <c r="BP87" i="2"/>
  <c r="C1059" i="13" s="1"/>
  <c r="BP88" i="2"/>
  <c r="C1060" i="13" s="1"/>
  <c r="BP89" i="2"/>
  <c r="C1061" i="13" s="1"/>
  <c r="BP90" i="2"/>
  <c r="C1062" i="13" s="1"/>
  <c r="BP91" i="2"/>
  <c r="C1063" i="13" s="1"/>
  <c r="BP92" i="2"/>
  <c r="C1064" i="13" s="1"/>
  <c r="BP93" i="2"/>
  <c r="C1065" i="13" s="1"/>
  <c r="BP94" i="2"/>
  <c r="C1066" i="13" s="1"/>
  <c r="BP95" i="2"/>
  <c r="C1067" i="13" s="1"/>
  <c r="BP96" i="2"/>
  <c r="C1068" i="13" s="1"/>
  <c r="BP97" i="2"/>
  <c r="C1069" i="13" s="1"/>
  <c r="BP98" i="2"/>
  <c r="C1070" i="13" s="1"/>
  <c r="BP99" i="2"/>
  <c r="C1071" i="13" s="1"/>
  <c r="BP100" i="2"/>
  <c r="C1072" i="13" s="1"/>
  <c r="BP101" i="2"/>
  <c r="C1073" i="13" s="1"/>
  <c r="BP102" i="2"/>
  <c r="C1074" i="13" s="1"/>
  <c r="BP103" i="2"/>
  <c r="C1075" i="13" s="1"/>
  <c r="BP104" i="2"/>
  <c r="C1076" i="13" s="1"/>
  <c r="BP105" i="2"/>
  <c r="C1077" i="13" s="1"/>
  <c r="BP106" i="2"/>
  <c r="C1078" i="13" s="1"/>
  <c r="BP107" i="2"/>
  <c r="C1079" i="13" s="1"/>
  <c r="BP108" i="2"/>
  <c r="C1080" i="13" s="1"/>
  <c r="BP109" i="2"/>
  <c r="C1081" i="13" s="1"/>
  <c r="BP110" i="2"/>
  <c r="C1082" i="13" s="1"/>
  <c r="BP111" i="2"/>
  <c r="C1083" i="13" s="1"/>
  <c r="BP112" i="2"/>
  <c r="C1084" i="13" s="1"/>
  <c r="BP113" i="2"/>
  <c r="C1085" i="13" s="1"/>
  <c r="BP114" i="2"/>
  <c r="C1086" i="13" s="1"/>
  <c r="BP115" i="2"/>
  <c r="C1087" i="13" s="1"/>
  <c r="BP116" i="2"/>
  <c r="C1088" i="13" s="1"/>
  <c r="BP117" i="2"/>
  <c r="C1089" i="13" s="1"/>
  <c r="BP118" i="2"/>
  <c r="C1090" i="13" s="1"/>
  <c r="BP119" i="2"/>
  <c r="C1091" i="13" s="1"/>
  <c r="BP120" i="2"/>
  <c r="C1092" i="13" s="1"/>
  <c r="BP121" i="2"/>
  <c r="C1093" i="13" s="1"/>
  <c r="BP122" i="2"/>
  <c r="C1094" i="13" s="1"/>
  <c r="BP123" i="2"/>
  <c r="C1095" i="13" s="1"/>
  <c r="BP124" i="2"/>
  <c r="C1096" i="13" s="1"/>
  <c r="BP125" i="2"/>
  <c r="C1097" i="13" s="1"/>
  <c r="BP126" i="2"/>
  <c r="C1098" i="13" s="1"/>
  <c r="BP127" i="2"/>
  <c r="C1099" i="13" s="1"/>
  <c r="BP128" i="2"/>
  <c r="BP6" i="2"/>
  <c r="C978" i="13" s="1"/>
  <c r="BO7" i="2"/>
  <c r="C857" i="13" s="1"/>
  <c r="BO8" i="2"/>
  <c r="C858" i="13" s="1"/>
  <c r="BO9" i="2"/>
  <c r="C859" i="13" s="1"/>
  <c r="BO10" i="2"/>
  <c r="C860" i="13" s="1"/>
  <c r="BO11" i="2"/>
  <c r="C861" i="13" s="1"/>
  <c r="BO12" i="2"/>
  <c r="C862" i="13" s="1"/>
  <c r="BO13" i="2"/>
  <c r="C863" i="13" s="1"/>
  <c r="BO14" i="2"/>
  <c r="C864" i="13" s="1"/>
  <c r="BO15" i="2"/>
  <c r="C865" i="13" s="1"/>
  <c r="BO16" i="2"/>
  <c r="C866" i="13" s="1"/>
  <c r="BO17" i="2"/>
  <c r="C867" i="13" s="1"/>
  <c r="BO18" i="2"/>
  <c r="C868" i="13" s="1"/>
  <c r="BO19" i="2"/>
  <c r="C869" i="13" s="1"/>
  <c r="BO20" i="2"/>
  <c r="C870" i="13" s="1"/>
  <c r="BO21" i="2"/>
  <c r="C871" i="13" s="1"/>
  <c r="BO22" i="2"/>
  <c r="C872" i="13" s="1"/>
  <c r="BO23" i="2"/>
  <c r="C873" i="13" s="1"/>
  <c r="BO24" i="2"/>
  <c r="C874" i="13" s="1"/>
  <c r="BO25" i="2"/>
  <c r="C875" i="13" s="1"/>
  <c r="BO26" i="2"/>
  <c r="C876" i="13" s="1"/>
  <c r="BO27" i="2"/>
  <c r="C877" i="13" s="1"/>
  <c r="BO28" i="2"/>
  <c r="C878" i="13" s="1"/>
  <c r="BO29" i="2"/>
  <c r="C879" i="13" s="1"/>
  <c r="BO30" i="2"/>
  <c r="C880" i="13" s="1"/>
  <c r="BO31" i="2"/>
  <c r="C881" i="13" s="1"/>
  <c r="BO32" i="2"/>
  <c r="C882" i="13" s="1"/>
  <c r="BO33" i="2"/>
  <c r="C883" i="13" s="1"/>
  <c r="BO34" i="2"/>
  <c r="C884" i="13" s="1"/>
  <c r="BO35" i="2"/>
  <c r="C885" i="13" s="1"/>
  <c r="BO36" i="2"/>
  <c r="C886" i="13" s="1"/>
  <c r="BO37" i="2"/>
  <c r="C887" i="13" s="1"/>
  <c r="BO38" i="2"/>
  <c r="C888" i="13" s="1"/>
  <c r="BO39" i="2"/>
  <c r="C889" i="13" s="1"/>
  <c r="BO40" i="2"/>
  <c r="C890" i="13" s="1"/>
  <c r="BO41" i="2"/>
  <c r="C891" i="13" s="1"/>
  <c r="BO42" i="2"/>
  <c r="C892" i="13" s="1"/>
  <c r="BO43" i="2"/>
  <c r="C893" i="13" s="1"/>
  <c r="BO44" i="2"/>
  <c r="C894" i="13" s="1"/>
  <c r="BO45" i="2"/>
  <c r="C895" i="13" s="1"/>
  <c r="BO46" i="2"/>
  <c r="C896" i="13" s="1"/>
  <c r="BO47" i="2"/>
  <c r="C897" i="13" s="1"/>
  <c r="BO48" i="2"/>
  <c r="C898" i="13" s="1"/>
  <c r="BO49" i="2"/>
  <c r="C899" i="13" s="1"/>
  <c r="BO50" i="2"/>
  <c r="C900" i="13" s="1"/>
  <c r="BO51" i="2"/>
  <c r="C901" i="13" s="1"/>
  <c r="BO52" i="2"/>
  <c r="C902" i="13" s="1"/>
  <c r="BO53" i="2"/>
  <c r="C903" i="13" s="1"/>
  <c r="BO54" i="2"/>
  <c r="C904" i="13" s="1"/>
  <c r="BO55" i="2"/>
  <c r="C905" i="13" s="1"/>
  <c r="BO56" i="2"/>
  <c r="C906" i="13" s="1"/>
  <c r="BO57" i="2"/>
  <c r="C907" i="13" s="1"/>
  <c r="BO58" i="2"/>
  <c r="C908" i="13" s="1"/>
  <c r="BO59" i="2"/>
  <c r="C909" i="13" s="1"/>
  <c r="BO60" i="2"/>
  <c r="C910" i="13" s="1"/>
  <c r="BO61" i="2"/>
  <c r="C911" i="13" s="1"/>
  <c r="BO62" i="2"/>
  <c r="C912" i="13" s="1"/>
  <c r="BO63" i="2"/>
  <c r="C913" i="13" s="1"/>
  <c r="BO64" i="2"/>
  <c r="C914" i="13" s="1"/>
  <c r="BO65" i="2"/>
  <c r="C915" i="13" s="1"/>
  <c r="BO66" i="2"/>
  <c r="BO68" i="2"/>
  <c r="C918" i="13" s="1"/>
  <c r="BO69" i="2"/>
  <c r="C919" i="13" s="1"/>
  <c r="BO70" i="2"/>
  <c r="C920" i="13" s="1"/>
  <c r="BO71" i="2"/>
  <c r="C921" i="13" s="1"/>
  <c r="BO72" i="2"/>
  <c r="C922" i="13" s="1"/>
  <c r="BO73" i="2"/>
  <c r="C923" i="13" s="1"/>
  <c r="BO74" i="2"/>
  <c r="C924" i="13" s="1"/>
  <c r="BO75" i="2"/>
  <c r="C925" i="13" s="1"/>
  <c r="BO76" i="2"/>
  <c r="C926" i="13" s="1"/>
  <c r="BO77" i="2"/>
  <c r="C927" i="13" s="1"/>
  <c r="BO78" i="2"/>
  <c r="C928" i="13" s="1"/>
  <c r="BO79" i="2"/>
  <c r="C929" i="13" s="1"/>
  <c r="BO80" i="2"/>
  <c r="C930" i="13" s="1"/>
  <c r="BO81" i="2"/>
  <c r="C931" i="13" s="1"/>
  <c r="BO82" i="2"/>
  <c r="C932" i="13" s="1"/>
  <c r="BO83" i="2"/>
  <c r="C933" i="13" s="1"/>
  <c r="BO84" i="2"/>
  <c r="C934" i="13" s="1"/>
  <c r="BO85" i="2"/>
  <c r="C935" i="13" s="1"/>
  <c r="BO86" i="2"/>
  <c r="C936" i="13" s="1"/>
  <c r="BO87" i="2"/>
  <c r="C937" i="13" s="1"/>
  <c r="BO88" i="2"/>
  <c r="C938" i="13" s="1"/>
  <c r="BO89" i="2"/>
  <c r="C939" i="13" s="1"/>
  <c r="BO90" i="2"/>
  <c r="C940" i="13" s="1"/>
  <c r="BO91" i="2"/>
  <c r="C941" i="13" s="1"/>
  <c r="BO92" i="2"/>
  <c r="C942" i="13" s="1"/>
  <c r="BO93" i="2"/>
  <c r="C943" i="13" s="1"/>
  <c r="BO94" i="2"/>
  <c r="C944" i="13" s="1"/>
  <c r="BO95" i="2"/>
  <c r="C945" i="13" s="1"/>
  <c r="BO96" i="2"/>
  <c r="C946" i="13" s="1"/>
  <c r="BO97" i="2"/>
  <c r="C947" i="13" s="1"/>
  <c r="BO98" i="2"/>
  <c r="C948" i="13" s="1"/>
  <c r="BO99" i="2"/>
  <c r="C949" i="13" s="1"/>
  <c r="BO100" i="2"/>
  <c r="C950" i="13" s="1"/>
  <c r="BO101" i="2"/>
  <c r="C951" i="13" s="1"/>
  <c r="BO102" i="2"/>
  <c r="C952" i="13" s="1"/>
  <c r="BO103" i="2"/>
  <c r="C953" i="13" s="1"/>
  <c r="BO104" i="2"/>
  <c r="C954" i="13" s="1"/>
  <c r="BO105" i="2"/>
  <c r="C955" i="13" s="1"/>
  <c r="BO106" i="2"/>
  <c r="C956" i="13" s="1"/>
  <c r="BO107" i="2"/>
  <c r="C957" i="13" s="1"/>
  <c r="BO108" i="2"/>
  <c r="C958" i="13" s="1"/>
  <c r="BO109" i="2"/>
  <c r="C959" i="13" s="1"/>
  <c r="BO110" i="2"/>
  <c r="C960" i="13" s="1"/>
  <c r="BO111" i="2"/>
  <c r="C961" i="13" s="1"/>
  <c r="BO112" i="2"/>
  <c r="C962" i="13" s="1"/>
  <c r="BO113" i="2"/>
  <c r="C963" i="13" s="1"/>
  <c r="BO114" i="2"/>
  <c r="C964" i="13" s="1"/>
  <c r="BO115" i="2"/>
  <c r="C965" i="13" s="1"/>
  <c r="BO116" i="2"/>
  <c r="C966" i="13" s="1"/>
  <c r="BO117" i="2"/>
  <c r="C967" i="13" s="1"/>
  <c r="BO118" i="2"/>
  <c r="C968" i="13" s="1"/>
  <c r="BO119" i="2"/>
  <c r="C969" i="13" s="1"/>
  <c r="BO120" i="2"/>
  <c r="C970" i="13" s="1"/>
  <c r="BO121" i="2"/>
  <c r="C971" i="13" s="1"/>
  <c r="BO122" i="2"/>
  <c r="C972" i="13" s="1"/>
  <c r="BO123" i="2"/>
  <c r="C973" i="13" s="1"/>
  <c r="BO124" i="2"/>
  <c r="C974" i="13" s="1"/>
  <c r="BO125" i="2"/>
  <c r="C975" i="13" s="1"/>
  <c r="BO126" i="2"/>
  <c r="C976" i="13" s="1"/>
  <c r="BO127" i="2"/>
  <c r="C977" i="13" s="1"/>
  <c r="BO128" i="2"/>
  <c r="BO6" i="2"/>
  <c r="C856" i="13" s="1"/>
  <c r="BG69" i="2"/>
  <c r="B1285" i="13" s="1"/>
  <c r="BG70" i="2"/>
  <c r="B1286" i="13" s="1"/>
  <c r="BG71" i="2"/>
  <c r="B1287" i="13" s="1"/>
  <c r="BG72" i="2"/>
  <c r="B1288" i="13" s="1"/>
  <c r="BG73" i="2"/>
  <c r="B1289" i="13" s="1"/>
  <c r="BG74" i="2"/>
  <c r="B1290" i="13" s="1"/>
  <c r="BG75" i="2"/>
  <c r="B1291" i="13" s="1"/>
  <c r="BG76" i="2"/>
  <c r="B1292" i="13" s="1"/>
  <c r="BG77" i="2"/>
  <c r="B1293" i="13" s="1"/>
  <c r="BG78" i="2"/>
  <c r="B1294" i="13" s="1"/>
  <c r="BG79" i="2"/>
  <c r="B1295" i="13" s="1"/>
  <c r="BG80" i="2"/>
  <c r="B1296" i="13" s="1"/>
  <c r="BG81" i="2"/>
  <c r="B1297" i="13" s="1"/>
  <c r="BG82" i="2"/>
  <c r="B1298" i="13" s="1"/>
  <c r="BG83" i="2"/>
  <c r="B1299" i="13" s="1"/>
  <c r="BG84" i="2"/>
  <c r="B1300" i="13" s="1"/>
  <c r="BG85" i="2"/>
  <c r="B1301" i="13" s="1"/>
  <c r="BG86" i="2"/>
  <c r="B1302" i="13" s="1"/>
  <c r="BG87" i="2"/>
  <c r="B1303" i="13" s="1"/>
  <c r="BG88" i="2"/>
  <c r="B1304" i="13" s="1"/>
  <c r="BG89" i="2"/>
  <c r="B1305" i="13" s="1"/>
  <c r="BG90" i="2"/>
  <c r="B1306" i="13" s="1"/>
  <c r="BG91" i="2"/>
  <c r="B1307" i="13" s="1"/>
  <c r="BG92" i="2"/>
  <c r="B1308" i="13" s="1"/>
  <c r="BG93" i="2"/>
  <c r="B1309" i="13" s="1"/>
  <c r="BG94" i="2"/>
  <c r="B1310" i="13" s="1"/>
  <c r="BG95" i="2"/>
  <c r="B1311" i="13" s="1"/>
  <c r="BG96" i="2"/>
  <c r="B1312" i="13" s="1"/>
  <c r="BG97" i="2"/>
  <c r="B1313" i="13" s="1"/>
  <c r="BG98" i="2"/>
  <c r="B1314" i="13" s="1"/>
  <c r="BG99" i="2"/>
  <c r="B1315" i="13" s="1"/>
  <c r="BG100" i="2"/>
  <c r="B1316" i="13" s="1"/>
  <c r="BG101" i="2"/>
  <c r="B1317" i="13" s="1"/>
  <c r="BG102" i="2"/>
  <c r="B1318" i="13" s="1"/>
  <c r="BG103" i="2"/>
  <c r="B1319" i="13" s="1"/>
  <c r="BG104" i="2"/>
  <c r="B1320" i="13" s="1"/>
  <c r="BG105" i="2"/>
  <c r="B1321" i="13" s="1"/>
  <c r="BG106" i="2"/>
  <c r="B1322" i="13" s="1"/>
  <c r="BG107" i="2"/>
  <c r="B1323" i="13" s="1"/>
  <c r="BG108" i="2"/>
  <c r="B1324" i="13" s="1"/>
  <c r="BG109" i="2"/>
  <c r="B1325" i="13" s="1"/>
  <c r="BG110" i="2"/>
  <c r="B1326" i="13" s="1"/>
  <c r="BG111" i="2"/>
  <c r="B1327" i="13" s="1"/>
  <c r="BG112" i="2"/>
  <c r="B1328" i="13" s="1"/>
  <c r="BG113" i="2"/>
  <c r="B1329" i="13" s="1"/>
  <c r="BG114" i="2"/>
  <c r="B1330" i="13" s="1"/>
  <c r="BG115" i="2"/>
  <c r="B1331" i="13" s="1"/>
  <c r="BG116" i="2"/>
  <c r="B1332" i="13" s="1"/>
  <c r="BG117" i="2"/>
  <c r="B1333" i="13" s="1"/>
  <c r="BG118" i="2"/>
  <c r="B1334" i="13" s="1"/>
  <c r="BG119" i="2"/>
  <c r="B1335" i="13" s="1"/>
  <c r="BG120" i="2"/>
  <c r="B1336" i="13" s="1"/>
  <c r="BG121" i="2"/>
  <c r="B1337" i="13" s="1"/>
  <c r="BG122" i="2"/>
  <c r="B1338" i="13" s="1"/>
  <c r="BG123" i="2"/>
  <c r="B1339" i="13" s="1"/>
  <c r="BG124" i="2"/>
  <c r="B1340" i="13" s="1"/>
  <c r="BG125" i="2"/>
  <c r="B1341" i="13" s="1"/>
  <c r="BG126" i="2"/>
  <c r="B1342" i="13" s="1"/>
  <c r="BG127" i="2"/>
  <c r="B1343" i="13" s="1"/>
  <c r="BG68" i="2"/>
  <c r="B1284" i="13" s="1"/>
  <c r="BF69" i="2"/>
  <c r="B1163" i="13" s="1"/>
  <c r="BF70" i="2"/>
  <c r="B1164" i="13" s="1"/>
  <c r="BF71" i="2"/>
  <c r="B1165" i="13" s="1"/>
  <c r="BF72" i="2"/>
  <c r="B1166" i="13" s="1"/>
  <c r="BF73" i="2"/>
  <c r="B1167" i="13" s="1"/>
  <c r="BF74" i="2"/>
  <c r="B1168" i="13" s="1"/>
  <c r="BF75" i="2"/>
  <c r="B1169" i="13" s="1"/>
  <c r="BF76" i="2"/>
  <c r="B1170" i="13" s="1"/>
  <c r="BF77" i="2"/>
  <c r="B1171" i="13" s="1"/>
  <c r="BF78" i="2"/>
  <c r="B1172" i="13" s="1"/>
  <c r="BF79" i="2"/>
  <c r="B1173" i="13" s="1"/>
  <c r="BF80" i="2"/>
  <c r="B1174" i="13" s="1"/>
  <c r="BF81" i="2"/>
  <c r="B1175" i="13" s="1"/>
  <c r="BF82" i="2"/>
  <c r="B1176" i="13" s="1"/>
  <c r="BF83" i="2"/>
  <c r="B1177" i="13" s="1"/>
  <c r="BF84" i="2"/>
  <c r="B1178" i="13" s="1"/>
  <c r="BF85" i="2"/>
  <c r="B1179" i="13" s="1"/>
  <c r="BF86" i="2"/>
  <c r="B1180" i="13" s="1"/>
  <c r="BF87" i="2"/>
  <c r="B1181" i="13" s="1"/>
  <c r="BF88" i="2"/>
  <c r="B1182" i="13" s="1"/>
  <c r="BF89" i="2"/>
  <c r="B1183" i="13" s="1"/>
  <c r="BF90" i="2"/>
  <c r="B1184" i="13" s="1"/>
  <c r="BF91" i="2"/>
  <c r="B1185" i="13" s="1"/>
  <c r="BF92" i="2"/>
  <c r="B1186" i="13" s="1"/>
  <c r="BF93" i="2"/>
  <c r="B1187" i="13" s="1"/>
  <c r="BF94" i="2"/>
  <c r="B1188" i="13" s="1"/>
  <c r="BF95" i="2"/>
  <c r="B1189" i="13" s="1"/>
  <c r="BF96" i="2"/>
  <c r="B1190" i="13" s="1"/>
  <c r="BF97" i="2"/>
  <c r="B1191" i="13" s="1"/>
  <c r="BF98" i="2"/>
  <c r="B1192" i="13" s="1"/>
  <c r="BF99" i="2"/>
  <c r="B1193" i="13" s="1"/>
  <c r="BF100" i="2"/>
  <c r="B1194" i="13" s="1"/>
  <c r="BF101" i="2"/>
  <c r="B1195" i="13" s="1"/>
  <c r="BF102" i="2"/>
  <c r="B1196" i="13" s="1"/>
  <c r="BF103" i="2"/>
  <c r="B1197" i="13" s="1"/>
  <c r="BF104" i="2"/>
  <c r="B1198" i="13" s="1"/>
  <c r="BF105" i="2"/>
  <c r="B1199" i="13" s="1"/>
  <c r="BF106" i="2"/>
  <c r="B1200" i="13" s="1"/>
  <c r="BF107" i="2"/>
  <c r="B1201" i="13" s="1"/>
  <c r="BF108" i="2"/>
  <c r="B1202" i="13" s="1"/>
  <c r="BF109" i="2"/>
  <c r="B1203" i="13" s="1"/>
  <c r="BF110" i="2"/>
  <c r="B1204" i="13" s="1"/>
  <c r="BF111" i="2"/>
  <c r="B1205" i="13" s="1"/>
  <c r="BF112" i="2"/>
  <c r="B1206" i="13" s="1"/>
  <c r="BF113" i="2"/>
  <c r="B1207" i="13" s="1"/>
  <c r="BF114" i="2"/>
  <c r="B1208" i="13" s="1"/>
  <c r="BF115" i="2"/>
  <c r="B1209" i="13" s="1"/>
  <c r="BF116" i="2"/>
  <c r="B1210" i="13" s="1"/>
  <c r="BF117" i="2"/>
  <c r="B1211" i="13" s="1"/>
  <c r="BF118" i="2"/>
  <c r="B1212" i="13" s="1"/>
  <c r="BF119" i="2"/>
  <c r="B1213" i="13" s="1"/>
  <c r="BF120" i="2"/>
  <c r="B1214" i="13" s="1"/>
  <c r="BF121" i="2"/>
  <c r="B1215" i="13" s="1"/>
  <c r="BF122" i="2"/>
  <c r="B1216" i="13" s="1"/>
  <c r="BF123" i="2"/>
  <c r="B1217" i="13" s="1"/>
  <c r="BF124" i="2"/>
  <c r="B1218" i="13" s="1"/>
  <c r="BF125" i="2"/>
  <c r="B1219" i="13" s="1"/>
  <c r="BF126" i="2"/>
  <c r="B1220" i="13" s="1"/>
  <c r="BF127" i="2"/>
  <c r="B1221" i="13" s="1"/>
  <c r="BF68" i="2"/>
  <c r="B1162" i="13" s="1"/>
  <c r="BG7" i="2"/>
  <c r="B1223" i="13" s="1"/>
  <c r="BG8" i="2"/>
  <c r="B1224" i="13" s="1"/>
  <c r="BG9" i="2"/>
  <c r="B1225" i="13" s="1"/>
  <c r="BG10" i="2"/>
  <c r="B1226" i="13" s="1"/>
  <c r="BG11" i="2"/>
  <c r="B1227" i="13" s="1"/>
  <c r="BG12" i="2"/>
  <c r="B1228" i="13" s="1"/>
  <c r="BG13" i="2"/>
  <c r="B1229" i="13" s="1"/>
  <c r="BG14" i="2"/>
  <c r="B1230" i="13" s="1"/>
  <c r="BG15" i="2"/>
  <c r="B1231" i="13" s="1"/>
  <c r="BG16" i="2"/>
  <c r="B1232" i="13" s="1"/>
  <c r="BG17" i="2"/>
  <c r="B1233" i="13" s="1"/>
  <c r="BG18" i="2"/>
  <c r="B1234" i="13" s="1"/>
  <c r="BG19" i="2"/>
  <c r="B1235" i="13" s="1"/>
  <c r="BG20" i="2"/>
  <c r="B1236" i="13" s="1"/>
  <c r="BG21" i="2"/>
  <c r="B1237" i="13" s="1"/>
  <c r="BG22" i="2"/>
  <c r="B1238" i="13" s="1"/>
  <c r="BG23" i="2"/>
  <c r="B1239" i="13" s="1"/>
  <c r="BG24" i="2"/>
  <c r="B1240" i="13" s="1"/>
  <c r="BG25" i="2"/>
  <c r="B1241" i="13" s="1"/>
  <c r="BG26" i="2"/>
  <c r="B1242" i="13" s="1"/>
  <c r="BG27" i="2"/>
  <c r="B1243" i="13" s="1"/>
  <c r="BG28" i="2"/>
  <c r="B1244" i="13" s="1"/>
  <c r="BG29" i="2"/>
  <c r="B1245" i="13" s="1"/>
  <c r="BG30" i="2"/>
  <c r="B1246" i="13" s="1"/>
  <c r="BG31" i="2"/>
  <c r="B1247" i="13" s="1"/>
  <c r="BG32" i="2"/>
  <c r="B1248" i="13" s="1"/>
  <c r="BG33" i="2"/>
  <c r="B1249" i="13" s="1"/>
  <c r="BG34" i="2"/>
  <c r="B1250" i="13" s="1"/>
  <c r="BG35" i="2"/>
  <c r="B1251" i="13" s="1"/>
  <c r="BG36" i="2"/>
  <c r="B1252" i="13" s="1"/>
  <c r="BG37" i="2"/>
  <c r="B1253" i="13" s="1"/>
  <c r="BG38" i="2"/>
  <c r="B1254" i="13" s="1"/>
  <c r="BG39" i="2"/>
  <c r="B1255" i="13" s="1"/>
  <c r="BG40" i="2"/>
  <c r="B1256" i="13" s="1"/>
  <c r="BG41" i="2"/>
  <c r="B1257" i="13" s="1"/>
  <c r="BG42" i="2"/>
  <c r="B1258" i="13" s="1"/>
  <c r="BG43" i="2"/>
  <c r="B1259" i="13" s="1"/>
  <c r="BG44" i="2"/>
  <c r="B1260" i="13" s="1"/>
  <c r="BG45" i="2"/>
  <c r="B1261" i="13" s="1"/>
  <c r="BG46" i="2"/>
  <c r="B1262" i="13" s="1"/>
  <c r="BG47" i="2"/>
  <c r="B1263" i="13" s="1"/>
  <c r="BG48" i="2"/>
  <c r="B1264" i="13" s="1"/>
  <c r="BG49" i="2"/>
  <c r="B1265" i="13" s="1"/>
  <c r="BG50" i="2"/>
  <c r="B1266" i="13" s="1"/>
  <c r="BG51" i="2"/>
  <c r="B1267" i="13" s="1"/>
  <c r="BG52" i="2"/>
  <c r="B1268" i="13" s="1"/>
  <c r="BG53" i="2"/>
  <c r="B1269" i="13" s="1"/>
  <c r="BG54" i="2"/>
  <c r="B1270" i="13" s="1"/>
  <c r="BG55" i="2"/>
  <c r="B1271" i="13" s="1"/>
  <c r="BG56" i="2"/>
  <c r="B1272" i="13" s="1"/>
  <c r="BG57" i="2"/>
  <c r="B1273" i="13" s="1"/>
  <c r="BG58" i="2"/>
  <c r="B1274" i="13" s="1"/>
  <c r="BG59" i="2"/>
  <c r="B1275" i="13" s="1"/>
  <c r="BG60" i="2"/>
  <c r="B1276" i="13" s="1"/>
  <c r="BG61" i="2"/>
  <c r="B1277" i="13" s="1"/>
  <c r="BG62" i="2"/>
  <c r="B1278" i="13" s="1"/>
  <c r="BG63" i="2"/>
  <c r="B1279" i="13" s="1"/>
  <c r="BG64" i="2"/>
  <c r="B1280" i="13" s="1"/>
  <c r="BG65" i="2"/>
  <c r="B1281" i="13" s="1"/>
  <c r="BF7" i="2"/>
  <c r="B1101" i="13" s="1"/>
  <c r="BF8" i="2"/>
  <c r="B1102" i="13" s="1"/>
  <c r="BF9" i="2"/>
  <c r="B1103" i="13" s="1"/>
  <c r="BF10" i="2"/>
  <c r="B1104" i="13" s="1"/>
  <c r="BF11" i="2"/>
  <c r="B1105" i="13" s="1"/>
  <c r="BF12" i="2"/>
  <c r="B1106" i="13" s="1"/>
  <c r="BF13" i="2"/>
  <c r="B1107" i="13" s="1"/>
  <c r="BF14" i="2"/>
  <c r="B1108" i="13" s="1"/>
  <c r="BF15" i="2"/>
  <c r="B1109" i="13" s="1"/>
  <c r="BF16" i="2"/>
  <c r="B1110" i="13" s="1"/>
  <c r="BF17" i="2"/>
  <c r="B1111" i="13" s="1"/>
  <c r="BF18" i="2"/>
  <c r="B1112" i="13" s="1"/>
  <c r="BF19" i="2"/>
  <c r="B1113" i="13" s="1"/>
  <c r="BF20" i="2"/>
  <c r="B1114" i="13" s="1"/>
  <c r="BF21" i="2"/>
  <c r="B1115" i="13" s="1"/>
  <c r="BF22" i="2"/>
  <c r="B1116" i="13" s="1"/>
  <c r="BF23" i="2"/>
  <c r="B1117" i="13" s="1"/>
  <c r="BF24" i="2"/>
  <c r="B1118" i="13" s="1"/>
  <c r="BF25" i="2"/>
  <c r="B1119" i="13" s="1"/>
  <c r="BF26" i="2"/>
  <c r="B1120" i="13" s="1"/>
  <c r="BF27" i="2"/>
  <c r="B1121" i="13" s="1"/>
  <c r="BF28" i="2"/>
  <c r="B1122" i="13" s="1"/>
  <c r="BF29" i="2"/>
  <c r="B1123" i="13" s="1"/>
  <c r="BF30" i="2"/>
  <c r="B1124" i="13" s="1"/>
  <c r="BF31" i="2"/>
  <c r="B1125" i="13" s="1"/>
  <c r="BF32" i="2"/>
  <c r="B1126" i="13" s="1"/>
  <c r="BF33" i="2"/>
  <c r="B1127" i="13" s="1"/>
  <c r="BF34" i="2"/>
  <c r="B1128" i="13" s="1"/>
  <c r="BF35" i="2"/>
  <c r="B1129" i="13" s="1"/>
  <c r="BF36" i="2"/>
  <c r="B1130" i="13" s="1"/>
  <c r="BF37" i="2"/>
  <c r="B1131" i="13" s="1"/>
  <c r="BF38" i="2"/>
  <c r="B1132" i="13" s="1"/>
  <c r="BF39" i="2"/>
  <c r="B1133" i="13" s="1"/>
  <c r="BF40" i="2"/>
  <c r="B1134" i="13" s="1"/>
  <c r="BF41" i="2"/>
  <c r="B1135" i="13" s="1"/>
  <c r="BF42" i="2"/>
  <c r="B1136" i="13" s="1"/>
  <c r="BF43" i="2"/>
  <c r="B1137" i="13" s="1"/>
  <c r="BF44" i="2"/>
  <c r="B1138" i="13" s="1"/>
  <c r="BF45" i="2"/>
  <c r="B1139" i="13" s="1"/>
  <c r="BF46" i="2"/>
  <c r="B1140" i="13" s="1"/>
  <c r="BF47" i="2"/>
  <c r="B1141" i="13" s="1"/>
  <c r="BF48" i="2"/>
  <c r="B1142" i="13" s="1"/>
  <c r="BF49" i="2"/>
  <c r="B1143" i="13" s="1"/>
  <c r="BF50" i="2"/>
  <c r="B1144" i="13" s="1"/>
  <c r="BF51" i="2"/>
  <c r="B1145" i="13" s="1"/>
  <c r="BF52" i="2"/>
  <c r="B1146" i="13" s="1"/>
  <c r="BF53" i="2"/>
  <c r="B1147" i="13" s="1"/>
  <c r="BF54" i="2"/>
  <c r="B1148" i="13" s="1"/>
  <c r="BF55" i="2"/>
  <c r="B1149" i="13" s="1"/>
  <c r="BF56" i="2"/>
  <c r="B1150" i="13" s="1"/>
  <c r="BF57" i="2"/>
  <c r="B1151" i="13" s="1"/>
  <c r="BF58" i="2"/>
  <c r="B1152" i="13" s="1"/>
  <c r="BF59" i="2"/>
  <c r="B1153" i="13" s="1"/>
  <c r="BF60" i="2"/>
  <c r="B1154" i="13" s="1"/>
  <c r="BF61" i="2"/>
  <c r="B1155" i="13" s="1"/>
  <c r="BF62" i="2"/>
  <c r="B1156" i="13" s="1"/>
  <c r="BF63" i="2"/>
  <c r="B1157" i="13" s="1"/>
  <c r="BF64" i="2"/>
  <c r="B1158" i="13" s="1"/>
  <c r="BF65" i="2"/>
  <c r="B1159" i="13" s="1"/>
  <c r="BF6" i="2"/>
  <c r="B1100" i="13" s="1"/>
  <c r="BE7" i="2"/>
  <c r="B979" i="13" s="1"/>
  <c r="BE8" i="2"/>
  <c r="B980" i="13" s="1"/>
  <c r="BE9" i="2"/>
  <c r="B981" i="13" s="1"/>
  <c r="BE10" i="2"/>
  <c r="B982" i="13" s="1"/>
  <c r="BE11" i="2"/>
  <c r="B983" i="13" s="1"/>
  <c r="BE12" i="2"/>
  <c r="B984" i="13" s="1"/>
  <c r="BE13" i="2"/>
  <c r="B985" i="13" s="1"/>
  <c r="BE14" i="2"/>
  <c r="B986" i="13" s="1"/>
  <c r="BE15" i="2"/>
  <c r="B987" i="13" s="1"/>
  <c r="BE16" i="2"/>
  <c r="B988" i="13" s="1"/>
  <c r="BE17" i="2"/>
  <c r="B989" i="13" s="1"/>
  <c r="BE18" i="2"/>
  <c r="B990" i="13" s="1"/>
  <c r="BE19" i="2"/>
  <c r="B991" i="13" s="1"/>
  <c r="BE20" i="2"/>
  <c r="B992" i="13" s="1"/>
  <c r="BE21" i="2"/>
  <c r="B993" i="13" s="1"/>
  <c r="BE22" i="2"/>
  <c r="B994" i="13" s="1"/>
  <c r="BE23" i="2"/>
  <c r="B995" i="13" s="1"/>
  <c r="BE24" i="2"/>
  <c r="B996" i="13" s="1"/>
  <c r="BE25" i="2"/>
  <c r="B997" i="13" s="1"/>
  <c r="BE26" i="2"/>
  <c r="B998" i="13" s="1"/>
  <c r="BE27" i="2"/>
  <c r="B999" i="13" s="1"/>
  <c r="BE28" i="2"/>
  <c r="B1000" i="13" s="1"/>
  <c r="BE29" i="2"/>
  <c r="B1001" i="13" s="1"/>
  <c r="BE30" i="2"/>
  <c r="B1002" i="13" s="1"/>
  <c r="BE31" i="2"/>
  <c r="B1003" i="13" s="1"/>
  <c r="BE32" i="2"/>
  <c r="B1004" i="13" s="1"/>
  <c r="BE33" i="2"/>
  <c r="B1005" i="13" s="1"/>
  <c r="BE34" i="2"/>
  <c r="B1006" i="13" s="1"/>
  <c r="BE35" i="2"/>
  <c r="B1007" i="13" s="1"/>
  <c r="BE36" i="2"/>
  <c r="B1008" i="13" s="1"/>
  <c r="BE37" i="2"/>
  <c r="B1009" i="13" s="1"/>
  <c r="BE38" i="2"/>
  <c r="B1010" i="13" s="1"/>
  <c r="BE39" i="2"/>
  <c r="B1011" i="13" s="1"/>
  <c r="BE40" i="2"/>
  <c r="B1012" i="13" s="1"/>
  <c r="BE41" i="2"/>
  <c r="B1013" i="13" s="1"/>
  <c r="BE42" i="2"/>
  <c r="B1014" i="13" s="1"/>
  <c r="BE43" i="2"/>
  <c r="B1015" i="13" s="1"/>
  <c r="BE44" i="2"/>
  <c r="B1016" i="13" s="1"/>
  <c r="BE45" i="2"/>
  <c r="B1017" i="13" s="1"/>
  <c r="BE46" i="2"/>
  <c r="B1018" i="13" s="1"/>
  <c r="BE47" i="2"/>
  <c r="B1019" i="13" s="1"/>
  <c r="BE48" i="2"/>
  <c r="B1020" i="13" s="1"/>
  <c r="BE49" i="2"/>
  <c r="B1021" i="13" s="1"/>
  <c r="BE50" i="2"/>
  <c r="B1022" i="13" s="1"/>
  <c r="BE51" i="2"/>
  <c r="B1023" i="13" s="1"/>
  <c r="BE52" i="2"/>
  <c r="B1024" i="13" s="1"/>
  <c r="BE53" i="2"/>
  <c r="B1025" i="13" s="1"/>
  <c r="BE54" i="2"/>
  <c r="B1026" i="13" s="1"/>
  <c r="BE55" i="2"/>
  <c r="B1027" i="13" s="1"/>
  <c r="BE56" i="2"/>
  <c r="B1028" i="13" s="1"/>
  <c r="BE57" i="2"/>
  <c r="B1029" i="13" s="1"/>
  <c r="BE58" i="2"/>
  <c r="B1030" i="13" s="1"/>
  <c r="BE59" i="2"/>
  <c r="B1031" i="13" s="1"/>
  <c r="BE60" i="2"/>
  <c r="B1032" i="13" s="1"/>
  <c r="BE61" i="2"/>
  <c r="B1033" i="13" s="1"/>
  <c r="BE62" i="2"/>
  <c r="B1034" i="13" s="1"/>
  <c r="BE63" i="2"/>
  <c r="B1035" i="13" s="1"/>
  <c r="BE64" i="2"/>
  <c r="B1036" i="13" s="1"/>
  <c r="BE65" i="2"/>
  <c r="B1037" i="13" s="1"/>
  <c r="BE66" i="2"/>
  <c r="BE68" i="2"/>
  <c r="B1040" i="13" s="1"/>
  <c r="BE69" i="2"/>
  <c r="B1041" i="13" s="1"/>
  <c r="BE70" i="2"/>
  <c r="B1042" i="13" s="1"/>
  <c r="BE71" i="2"/>
  <c r="B1043" i="13" s="1"/>
  <c r="BE72" i="2"/>
  <c r="B1044" i="13" s="1"/>
  <c r="BE73" i="2"/>
  <c r="B1045" i="13" s="1"/>
  <c r="BE74" i="2"/>
  <c r="B1046" i="13" s="1"/>
  <c r="BE75" i="2"/>
  <c r="B1047" i="13" s="1"/>
  <c r="BE76" i="2"/>
  <c r="B1048" i="13" s="1"/>
  <c r="BE77" i="2"/>
  <c r="B1049" i="13" s="1"/>
  <c r="BE78" i="2"/>
  <c r="B1050" i="13" s="1"/>
  <c r="BE79" i="2"/>
  <c r="B1051" i="13" s="1"/>
  <c r="BE80" i="2"/>
  <c r="B1052" i="13" s="1"/>
  <c r="BE81" i="2"/>
  <c r="B1053" i="13" s="1"/>
  <c r="BE82" i="2"/>
  <c r="B1054" i="13" s="1"/>
  <c r="BE83" i="2"/>
  <c r="B1055" i="13" s="1"/>
  <c r="BE84" i="2"/>
  <c r="B1056" i="13" s="1"/>
  <c r="BE85" i="2"/>
  <c r="B1057" i="13" s="1"/>
  <c r="BE86" i="2"/>
  <c r="B1058" i="13" s="1"/>
  <c r="BE87" i="2"/>
  <c r="B1059" i="13" s="1"/>
  <c r="BE88" i="2"/>
  <c r="B1060" i="13" s="1"/>
  <c r="BE89" i="2"/>
  <c r="B1061" i="13" s="1"/>
  <c r="BE90" i="2"/>
  <c r="B1062" i="13" s="1"/>
  <c r="BE91" i="2"/>
  <c r="B1063" i="13" s="1"/>
  <c r="BE92" i="2"/>
  <c r="B1064" i="13" s="1"/>
  <c r="BE93" i="2"/>
  <c r="B1065" i="13" s="1"/>
  <c r="BE94" i="2"/>
  <c r="B1066" i="13" s="1"/>
  <c r="BE95" i="2"/>
  <c r="B1067" i="13" s="1"/>
  <c r="BE96" i="2"/>
  <c r="B1068" i="13" s="1"/>
  <c r="BE97" i="2"/>
  <c r="B1069" i="13" s="1"/>
  <c r="BE98" i="2"/>
  <c r="B1070" i="13" s="1"/>
  <c r="BE99" i="2"/>
  <c r="B1071" i="13" s="1"/>
  <c r="BE100" i="2"/>
  <c r="B1072" i="13" s="1"/>
  <c r="BE101" i="2"/>
  <c r="B1073" i="13" s="1"/>
  <c r="BE102" i="2"/>
  <c r="B1074" i="13" s="1"/>
  <c r="BE103" i="2"/>
  <c r="B1075" i="13" s="1"/>
  <c r="BE104" i="2"/>
  <c r="B1076" i="13" s="1"/>
  <c r="BE105" i="2"/>
  <c r="B1077" i="13" s="1"/>
  <c r="BE106" i="2"/>
  <c r="B1078" i="13" s="1"/>
  <c r="BE107" i="2"/>
  <c r="B1079" i="13" s="1"/>
  <c r="BE108" i="2"/>
  <c r="B1080" i="13" s="1"/>
  <c r="BE109" i="2"/>
  <c r="B1081" i="13" s="1"/>
  <c r="BE110" i="2"/>
  <c r="B1082" i="13" s="1"/>
  <c r="BE111" i="2"/>
  <c r="B1083" i="13" s="1"/>
  <c r="BE112" i="2"/>
  <c r="B1084" i="13" s="1"/>
  <c r="BE113" i="2"/>
  <c r="B1085" i="13" s="1"/>
  <c r="BE114" i="2"/>
  <c r="B1086" i="13" s="1"/>
  <c r="BE115" i="2"/>
  <c r="B1087" i="13" s="1"/>
  <c r="BE116" i="2"/>
  <c r="B1088" i="13" s="1"/>
  <c r="BE117" i="2"/>
  <c r="B1089" i="13" s="1"/>
  <c r="BE118" i="2"/>
  <c r="B1090" i="13" s="1"/>
  <c r="BE119" i="2"/>
  <c r="B1091" i="13" s="1"/>
  <c r="BE120" i="2"/>
  <c r="B1092" i="13" s="1"/>
  <c r="BE121" i="2"/>
  <c r="B1093" i="13" s="1"/>
  <c r="BE122" i="2"/>
  <c r="B1094" i="13" s="1"/>
  <c r="BE123" i="2"/>
  <c r="B1095" i="13" s="1"/>
  <c r="BE124" i="2"/>
  <c r="B1096" i="13" s="1"/>
  <c r="BE125" i="2"/>
  <c r="B1097" i="13" s="1"/>
  <c r="BE126" i="2"/>
  <c r="B1098" i="13" s="1"/>
  <c r="BE127" i="2"/>
  <c r="B1099" i="13" s="1"/>
  <c r="BE128" i="2"/>
  <c r="BE6" i="2"/>
  <c r="B978" i="13" s="1"/>
  <c r="BD7" i="2"/>
  <c r="B857" i="13" s="1"/>
  <c r="BD8" i="2"/>
  <c r="B858" i="13" s="1"/>
  <c r="BD9" i="2"/>
  <c r="B859" i="13" s="1"/>
  <c r="BD10" i="2"/>
  <c r="B860" i="13" s="1"/>
  <c r="BD11" i="2"/>
  <c r="B861" i="13" s="1"/>
  <c r="BD12" i="2"/>
  <c r="B862" i="13" s="1"/>
  <c r="BD13" i="2"/>
  <c r="B863" i="13" s="1"/>
  <c r="BD14" i="2"/>
  <c r="B864" i="13" s="1"/>
  <c r="BD15" i="2"/>
  <c r="B865" i="13" s="1"/>
  <c r="BD16" i="2"/>
  <c r="B866" i="13" s="1"/>
  <c r="BD17" i="2"/>
  <c r="B867" i="13" s="1"/>
  <c r="BD18" i="2"/>
  <c r="B868" i="13" s="1"/>
  <c r="BD19" i="2"/>
  <c r="B869" i="13" s="1"/>
  <c r="BD20" i="2"/>
  <c r="B870" i="13" s="1"/>
  <c r="BD21" i="2"/>
  <c r="B871" i="13" s="1"/>
  <c r="BD22" i="2"/>
  <c r="B872" i="13" s="1"/>
  <c r="BD23" i="2"/>
  <c r="B873" i="13" s="1"/>
  <c r="BD24" i="2"/>
  <c r="B874" i="13" s="1"/>
  <c r="BD25" i="2"/>
  <c r="B875" i="13" s="1"/>
  <c r="BD26" i="2"/>
  <c r="B876" i="13" s="1"/>
  <c r="BD27" i="2"/>
  <c r="B877" i="13" s="1"/>
  <c r="BD28" i="2"/>
  <c r="B878" i="13" s="1"/>
  <c r="BD29" i="2"/>
  <c r="B879" i="13" s="1"/>
  <c r="BD30" i="2"/>
  <c r="B880" i="13" s="1"/>
  <c r="BD31" i="2"/>
  <c r="B881" i="13" s="1"/>
  <c r="BD32" i="2"/>
  <c r="B882" i="13" s="1"/>
  <c r="BD33" i="2"/>
  <c r="B883" i="13" s="1"/>
  <c r="BD34" i="2"/>
  <c r="B884" i="13" s="1"/>
  <c r="BD35" i="2"/>
  <c r="B885" i="13" s="1"/>
  <c r="BD36" i="2"/>
  <c r="B886" i="13" s="1"/>
  <c r="BD37" i="2"/>
  <c r="B887" i="13" s="1"/>
  <c r="BD38" i="2"/>
  <c r="B888" i="13" s="1"/>
  <c r="BD39" i="2"/>
  <c r="B889" i="13" s="1"/>
  <c r="BD40" i="2"/>
  <c r="B890" i="13" s="1"/>
  <c r="BD41" i="2"/>
  <c r="B891" i="13" s="1"/>
  <c r="BD42" i="2"/>
  <c r="B892" i="13" s="1"/>
  <c r="BD43" i="2"/>
  <c r="B893" i="13" s="1"/>
  <c r="BD44" i="2"/>
  <c r="B894" i="13" s="1"/>
  <c r="BD45" i="2"/>
  <c r="B895" i="13" s="1"/>
  <c r="BD46" i="2"/>
  <c r="B896" i="13" s="1"/>
  <c r="BD47" i="2"/>
  <c r="B897" i="13" s="1"/>
  <c r="BD48" i="2"/>
  <c r="B898" i="13" s="1"/>
  <c r="BD49" i="2"/>
  <c r="B899" i="13" s="1"/>
  <c r="BD50" i="2"/>
  <c r="B900" i="13" s="1"/>
  <c r="BD51" i="2"/>
  <c r="B901" i="13" s="1"/>
  <c r="BD52" i="2"/>
  <c r="B902" i="13" s="1"/>
  <c r="BD53" i="2"/>
  <c r="B903" i="13" s="1"/>
  <c r="BD54" i="2"/>
  <c r="B904" i="13" s="1"/>
  <c r="BD55" i="2"/>
  <c r="B905" i="13" s="1"/>
  <c r="BD56" i="2"/>
  <c r="B906" i="13" s="1"/>
  <c r="BD57" i="2"/>
  <c r="B907" i="13" s="1"/>
  <c r="BD58" i="2"/>
  <c r="B908" i="13" s="1"/>
  <c r="BD59" i="2"/>
  <c r="B909" i="13" s="1"/>
  <c r="BD60" i="2"/>
  <c r="B910" i="13" s="1"/>
  <c r="BD61" i="2"/>
  <c r="B911" i="13" s="1"/>
  <c r="BD62" i="2"/>
  <c r="B912" i="13" s="1"/>
  <c r="BD63" i="2"/>
  <c r="B913" i="13" s="1"/>
  <c r="BD64" i="2"/>
  <c r="B914" i="13" s="1"/>
  <c r="BD65" i="2"/>
  <c r="B915" i="13" s="1"/>
  <c r="BD66" i="2"/>
  <c r="BD68" i="2"/>
  <c r="B918" i="13" s="1"/>
  <c r="BD69" i="2"/>
  <c r="B919" i="13" s="1"/>
  <c r="BD70" i="2"/>
  <c r="B920" i="13" s="1"/>
  <c r="BD71" i="2"/>
  <c r="B921" i="13" s="1"/>
  <c r="BD72" i="2"/>
  <c r="B922" i="13" s="1"/>
  <c r="BD73" i="2"/>
  <c r="B923" i="13" s="1"/>
  <c r="BD74" i="2"/>
  <c r="B924" i="13" s="1"/>
  <c r="BD75" i="2"/>
  <c r="B925" i="13" s="1"/>
  <c r="BD76" i="2"/>
  <c r="B926" i="13" s="1"/>
  <c r="BD77" i="2"/>
  <c r="B927" i="13" s="1"/>
  <c r="BD78" i="2"/>
  <c r="B928" i="13" s="1"/>
  <c r="BD79" i="2"/>
  <c r="B929" i="13" s="1"/>
  <c r="BD80" i="2"/>
  <c r="B930" i="13" s="1"/>
  <c r="BD81" i="2"/>
  <c r="B931" i="13" s="1"/>
  <c r="BD82" i="2"/>
  <c r="B932" i="13" s="1"/>
  <c r="BD83" i="2"/>
  <c r="B933" i="13" s="1"/>
  <c r="BD84" i="2"/>
  <c r="B934" i="13" s="1"/>
  <c r="BD85" i="2"/>
  <c r="B935" i="13" s="1"/>
  <c r="BD86" i="2"/>
  <c r="B936" i="13" s="1"/>
  <c r="BD87" i="2"/>
  <c r="B937" i="13" s="1"/>
  <c r="BD88" i="2"/>
  <c r="B938" i="13" s="1"/>
  <c r="BD89" i="2"/>
  <c r="B939" i="13" s="1"/>
  <c r="BD90" i="2"/>
  <c r="B940" i="13" s="1"/>
  <c r="BD91" i="2"/>
  <c r="B941" i="13" s="1"/>
  <c r="BD92" i="2"/>
  <c r="B942" i="13" s="1"/>
  <c r="BD93" i="2"/>
  <c r="B943" i="13" s="1"/>
  <c r="BD94" i="2"/>
  <c r="B944" i="13" s="1"/>
  <c r="BD95" i="2"/>
  <c r="B945" i="13" s="1"/>
  <c r="BD96" i="2"/>
  <c r="B946" i="13" s="1"/>
  <c r="BD97" i="2"/>
  <c r="B947" i="13" s="1"/>
  <c r="BD98" i="2"/>
  <c r="B948" i="13" s="1"/>
  <c r="BD99" i="2"/>
  <c r="B949" i="13" s="1"/>
  <c r="BD100" i="2"/>
  <c r="B950" i="13" s="1"/>
  <c r="BD101" i="2"/>
  <c r="B951" i="13" s="1"/>
  <c r="BD102" i="2"/>
  <c r="B952" i="13" s="1"/>
  <c r="BD103" i="2"/>
  <c r="B953" i="13" s="1"/>
  <c r="BD104" i="2"/>
  <c r="B954" i="13" s="1"/>
  <c r="BD105" i="2"/>
  <c r="B955" i="13" s="1"/>
  <c r="BD106" i="2"/>
  <c r="B956" i="13" s="1"/>
  <c r="BD107" i="2"/>
  <c r="B957" i="13" s="1"/>
  <c r="BD108" i="2"/>
  <c r="B958" i="13" s="1"/>
  <c r="BD109" i="2"/>
  <c r="B959" i="13" s="1"/>
  <c r="BD110" i="2"/>
  <c r="B960" i="13" s="1"/>
  <c r="BD111" i="2"/>
  <c r="B961" i="13" s="1"/>
  <c r="BD112" i="2"/>
  <c r="B962" i="13" s="1"/>
  <c r="BD113" i="2"/>
  <c r="B963" i="13" s="1"/>
  <c r="BD114" i="2"/>
  <c r="B964" i="13" s="1"/>
  <c r="BD115" i="2"/>
  <c r="B965" i="13" s="1"/>
  <c r="BD116" i="2"/>
  <c r="B966" i="13" s="1"/>
  <c r="BD117" i="2"/>
  <c r="B967" i="13" s="1"/>
  <c r="BD118" i="2"/>
  <c r="B968" i="13" s="1"/>
  <c r="BD119" i="2"/>
  <c r="B969" i="13" s="1"/>
  <c r="BD120" i="2"/>
  <c r="B970" i="13" s="1"/>
  <c r="BD121" i="2"/>
  <c r="B971" i="13" s="1"/>
  <c r="BD122" i="2"/>
  <c r="B972" i="13" s="1"/>
  <c r="BD123" i="2"/>
  <c r="B973" i="13" s="1"/>
  <c r="BD124" i="2"/>
  <c r="B974" i="13" s="1"/>
  <c r="BD125" i="2"/>
  <c r="B975" i="13" s="1"/>
  <c r="BD126" i="2"/>
  <c r="B976" i="13" s="1"/>
  <c r="BD127" i="2"/>
  <c r="B977" i="13" s="1"/>
  <c r="BD128" i="2"/>
  <c r="BD6" i="2"/>
  <c r="B856" i="13" s="1"/>
  <c r="AQ129" i="2" l="1"/>
  <c r="G33" i="1" s="1"/>
  <c r="B61" i="4"/>
  <c r="B62" i="4"/>
  <c r="B63" i="4"/>
  <c r="A63" i="4"/>
  <c r="A62" i="4"/>
  <c r="A61" i="4"/>
  <c r="A56" i="4"/>
  <c r="A57" i="4" s="1"/>
  <c r="A58" i="4" s="1"/>
  <c r="A59" i="4" s="1"/>
  <c r="A60" i="4" s="1"/>
  <c r="A53" i="4"/>
  <c r="A51" i="4"/>
  <c r="A52" i="4" s="1"/>
  <c r="A50" i="4"/>
  <c r="A49" i="4"/>
  <c r="A46" i="4"/>
  <c r="A47" i="4" s="1"/>
  <c r="A48" i="4" s="1"/>
  <c r="A36" i="4"/>
  <c r="A37" i="4" s="1"/>
  <c r="A38" i="4" s="1"/>
  <c r="A39" i="4" s="1"/>
  <c r="A40" i="4" s="1"/>
  <c r="A41" i="4" s="1"/>
  <c r="A42" i="4" s="1"/>
  <c r="A43" i="4" s="1"/>
  <c r="A16" i="4"/>
  <c r="A17" i="4" s="1"/>
  <c r="A18" i="4" s="1"/>
  <c r="A19" i="4" s="1"/>
  <c r="A20" i="4" s="1"/>
  <c r="A21" i="4" s="1"/>
  <c r="A22" i="4" s="1"/>
  <c r="A23" i="4" s="1"/>
  <c r="D57" i="14"/>
  <c r="D56" i="14"/>
  <c r="D55" i="14"/>
  <c r="D54" i="14"/>
  <c r="D53" i="14"/>
  <c r="D52" i="14"/>
  <c r="D48" i="14"/>
  <c r="D47" i="14"/>
  <c r="D46" i="14"/>
  <c r="D45" i="14"/>
  <c r="D44" i="14"/>
  <c r="D43" i="14"/>
  <c r="D42" i="14"/>
  <c r="D38" i="14"/>
  <c r="D37" i="14"/>
  <c r="D12" i="14"/>
  <c r="D13" i="14"/>
  <c r="D14" i="14"/>
  <c r="D15" i="14"/>
  <c r="D16" i="14"/>
  <c r="D17" i="14"/>
  <c r="D18" i="14"/>
  <c r="AI8" i="4"/>
  <c r="AI9" i="4"/>
  <c r="AI10" i="4"/>
  <c r="AI11" i="4"/>
  <c r="AI12" i="4"/>
  <c r="AI13" i="4"/>
  <c r="AI14" i="4"/>
  <c r="G34" i="1" l="1"/>
  <c r="AC3" i="7"/>
  <c r="AE3" i="7" s="1"/>
  <c r="AR12" i="4"/>
  <c r="AT12" i="4"/>
  <c r="AS12" i="4"/>
  <c r="AR10" i="4"/>
  <c r="AT10" i="4"/>
  <c r="AS10" i="4"/>
  <c r="AR8" i="4"/>
  <c r="AT8" i="4"/>
  <c r="AS8" i="4"/>
  <c r="AS13" i="4"/>
  <c r="AR13" i="4"/>
  <c r="AT13" i="4"/>
  <c r="AS11" i="4"/>
  <c r="AR11" i="4"/>
  <c r="AT11" i="4"/>
  <c r="AS9" i="4"/>
  <c r="AR9" i="4"/>
  <c r="AT9" i="4"/>
  <c r="AJ60" i="4"/>
  <c r="AK60" i="4"/>
  <c r="AL60" i="4"/>
  <c r="AM60" i="4"/>
  <c r="AN60" i="4"/>
  <c r="AO60" i="4"/>
  <c r="AP60" i="4"/>
  <c r="AQ60" i="4"/>
  <c r="AJ51" i="4"/>
  <c r="AK51" i="4"/>
  <c r="AL51" i="4"/>
  <c r="AM51" i="4"/>
  <c r="AN51" i="4"/>
  <c r="AO51" i="4"/>
  <c r="AP51" i="4"/>
  <c r="AQ51" i="4"/>
  <c r="AJ41" i="4"/>
  <c r="AK41" i="4"/>
  <c r="AL41" i="4"/>
  <c r="AM41" i="4"/>
  <c r="AN41" i="4"/>
  <c r="AO41" i="4"/>
  <c r="AP41" i="4"/>
  <c r="AQ41" i="4"/>
  <c r="AJ17" i="4"/>
  <c r="AK17" i="4"/>
  <c r="AL17" i="4"/>
  <c r="AM17" i="4"/>
  <c r="AN17" i="4"/>
  <c r="AO17" i="4"/>
  <c r="AP17" i="4"/>
  <c r="AQ17" i="4"/>
  <c r="D1341" i="13" l="1"/>
  <c r="D1219" i="13"/>
  <c r="D1097" i="13"/>
  <c r="D975" i="13"/>
  <c r="D853" i="13"/>
  <c r="D609" i="13"/>
  <c r="D731" i="13"/>
  <c r="D1337" i="13"/>
  <c r="D1215" i="13"/>
  <c r="D1093" i="13"/>
  <c r="D971" i="13"/>
  <c r="D849" i="13"/>
  <c r="D605" i="13"/>
  <c r="D727" i="13"/>
  <c r="D1333" i="13"/>
  <c r="D1211" i="13"/>
  <c r="D1089" i="13"/>
  <c r="D967" i="13"/>
  <c r="D845" i="13"/>
  <c r="D601" i="13"/>
  <c r="D723" i="13"/>
  <c r="D1342" i="13"/>
  <c r="D854" i="13"/>
  <c r="D1220" i="13"/>
  <c r="D1098" i="13"/>
  <c r="D976" i="13"/>
  <c r="D610" i="13"/>
  <c r="D732" i="13"/>
  <c r="D1340" i="13"/>
  <c r="D1218" i="13"/>
  <c r="D852" i="13"/>
  <c r="D1096" i="13"/>
  <c r="D974" i="13"/>
  <c r="D608" i="13"/>
  <c r="D730" i="13"/>
  <c r="D1338" i="13"/>
  <c r="D850" i="13"/>
  <c r="D1216" i="13"/>
  <c r="D1094" i="13"/>
  <c r="D972" i="13"/>
  <c r="D606" i="13"/>
  <c r="D728" i="13"/>
  <c r="D1336" i="13"/>
  <c r="D1214" i="13"/>
  <c r="D848" i="13"/>
  <c r="D1092" i="13"/>
  <c r="D970" i="13"/>
  <c r="D604" i="13"/>
  <c r="D726" i="13"/>
  <c r="D1334" i="13"/>
  <c r="D846" i="13"/>
  <c r="D1212" i="13"/>
  <c r="D1090" i="13"/>
  <c r="D968" i="13"/>
  <c r="D602" i="13"/>
  <c r="D724" i="13"/>
  <c r="D1332" i="13"/>
  <c r="D1210" i="13"/>
  <c r="D844" i="13"/>
  <c r="D1088" i="13"/>
  <c r="D966" i="13"/>
  <c r="D600" i="13"/>
  <c r="D722" i="13"/>
  <c r="D1330" i="13"/>
  <c r="D842" i="13"/>
  <c r="D1208" i="13"/>
  <c r="D1086" i="13"/>
  <c r="D964" i="13"/>
  <c r="D598" i="13"/>
  <c r="D720" i="13"/>
  <c r="D1328" i="13"/>
  <c r="D1206" i="13"/>
  <c r="D840" i="13"/>
  <c r="D1084" i="13"/>
  <c r="D962" i="13"/>
  <c r="D596" i="13"/>
  <c r="D718" i="13"/>
  <c r="D1326" i="13"/>
  <c r="D838" i="13"/>
  <c r="D1204" i="13"/>
  <c r="D1082" i="13"/>
  <c r="D960" i="13"/>
  <c r="D594" i="13"/>
  <c r="D716" i="13"/>
  <c r="D1324" i="13"/>
  <c r="D1202" i="13"/>
  <c r="D836" i="13"/>
  <c r="D1080" i="13"/>
  <c r="D958" i="13"/>
  <c r="D592" i="13"/>
  <c r="D714" i="13"/>
  <c r="D1322" i="13"/>
  <c r="D834" i="13"/>
  <c r="D1200" i="13"/>
  <c r="D1078" i="13"/>
  <c r="D956" i="13"/>
  <c r="D590" i="13"/>
  <c r="D712" i="13"/>
  <c r="D1320" i="13"/>
  <c r="D1198" i="13"/>
  <c r="D832" i="13"/>
  <c r="D1076" i="13"/>
  <c r="D954" i="13"/>
  <c r="D588" i="13"/>
  <c r="D710" i="13"/>
  <c r="D1318" i="13"/>
  <c r="D830" i="13"/>
  <c r="D1196" i="13"/>
  <c r="D1074" i="13"/>
  <c r="D952" i="13"/>
  <c r="D586" i="13"/>
  <c r="D708" i="13"/>
  <c r="D1316" i="13"/>
  <c r="D1194" i="13"/>
  <c r="D828" i="13"/>
  <c r="D1072" i="13"/>
  <c r="D950" i="13"/>
  <c r="D584" i="13"/>
  <c r="D706" i="13"/>
  <c r="D1314" i="13"/>
  <c r="D826" i="13"/>
  <c r="D1192" i="13"/>
  <c r="D1070" i="13"/>
  <c r="D948" i="13"/>
  <c r="D582" i="13"/>
  <c r="D704" i="13"/>
  <c r="D1312" i="13"/>
  <c r="D1190" i="13"/>
  <c r="D824" i="13"/>
  <c r="D1068" i="13"/>
  <c r="D946" i="13"/>
  <c r="D580" i="13"/>
  <c r="D702" i="13"/>
  <c r="D1310" i="13"/>
  <c r="D822" i="13"/>
  <c r="D1188" i="13"/>
  <c r="D1066" i="13"/>
  <c r="D944" i="13"/>
  <c r="D578" i="13"/>
  <c r="D700" i="13"/>
  <c r="D1280" i="13"/>
  <c r="D1158" i="13"/>
  <c r="D1036" i="13"/>
  <c r="D914" i="13"/>
  <c r="D792" i="13"/>
  <c r="D670" i="13"/>
  <c r="D548" i="13"/>
  <c r="D1278" i="13"/>
  <c r="D1156" i="13"/>
  <c r="D1034" i="13"/>
  <c r="D912" i="13"/>
  <c r="D790" i="13"/>
  <c r="D668" i="13"/>
  <c r="D546" i="13"/>
  <c r="D1276" i="13"/>
  <c r="D1154" i="13"/>
  <c r="D1032" i="13"/>
  <c r="D910" i="13"/>
  <c r="D788" i="13"/>
  <c r="D666" i="13"/>
  <c r="D544" i="13"/>
  <c r="D1274" i="13"/>
  <c r="D1152" i="13"/>
  <c r="D1030" i="13"/>
  <c r="D908" i="13"/>
  <c r="D786" i="13"/>
  <c r="D664" i="13"/>
  <c r="D542" i="13"/>
  <c r="D1272" i="13"/>
  <c r="D1150" i="13"/>
  <c r="D1028" i="13"/>
  <c r="D906" i="13"/>
  <c r="D784" i="13"/>
  <c r="D662" i="13"/>
  <c r="D540" i="13"/>
  <c r="D1270" i="13"/>
  <c r="D1148" i="13"/>
  <c r="D1026" i="13"/>
  <c r="D904" i="13"/>
  <c r="D782" i="13"/>
  <c r="D660" i="13"/>
  <c r="D538" i="13"/>
  <c r="D1268" i="13"/>
  <c r="D1146" i="13"/>
  <c r="D1024" i="13"/>
  <c r="D902" i="13"/>
  <c r="D780" i="13"/>
  <c r="D658" i="13"/>
  <c r="D536" i="13"/>
  <c r="D1266" i="13"/>
  <c r="D1144" i="13"/>
  <c r="D1022" i="13"/>
  <c r="D900" i="13"/>
  <c r="D778" i="13"/>
  <c r="D656" i="13"/>
  <c r="D534" i="13"/>
  <c r="D1264" i="13"/>
  <c r="D1142" i="13"/>
  <c r="D1020" i="13"/>
  <c r="D898" i="13"/>
  <c r="D776" i="13"/>
  <c r="D654" i="13"/>
  <c r="D532" i="13"/>
  <c r="D1262" i="13"/>
  <c r="D1140" i="13"/>
  <c r="D1018" i="13"/>
  <c r="D896" i="13"/>
  <c r="D774" i="13"/>
  <c r="D652" i="13"/>
  <c r="D530" i="13"/>
  <c r="D1260" i="13"/>
  <c r="D1138" i="13"/>
  <c r="D1016" i="13"/>
  <c r="D894" i="13"/>
  <c r="D772" i="13"/>
  <c r="D650" i="13"/>
  <c r="D528" i="13"/>
  <c r="D1258" i="13"/>
  <c r="D1136" i="13"/>
  <c r="D1014" i="13"/>
  <c r="D892" i="13"/>
  <c r="D770" i="13"/>
  <c r="D648" i="13"/>
  <c r="D526" i="13"/>
  <c r="D1256" i="13"/>
  <c r="D1134" i="13"/>
  <c r="D1012" i="13"/>
  <c r="D890" i="13"/>
  <c r="D768" i="13"/>
  <c r="D646" i="13"/>
  <c r="D524" i="13"/>
  <c r="D1343" i="13"/>
  <c r="D1221" i="13"/>
  <c r="D1099" i="13"/>
  <c r="D977" i="13"/>
  <c r="D855" i="13"/>
  <c r="D611" i="13"/>
  <c r="D733" i="13"/>
  <c r="D1339" i="13"/>
  <c r="D1217" i="13"/>
  <c r="D1095" i="13"/>
  <c r="D973" i="13"/>
  <c r="D851" i="13"/>
  <c r="D607" i="13"/>
  <c r="D729" i="13"/>
  <c r="D1335" i="13"/>
  <c r="D1213" i="13"/>
  <c r="D1091" i="13"/>
  <c r="D969" i="13"/>
  <c r="D847" i="13"/>
  <c r="D603" i="13"/>
  <c r="D725" i="13"/>
  <c r="D1331" i="13"/>
  <c r="D1209" i="13"/>
  <c r="D1087" i="13"/>
  <c r="D965" i="13"/>
  <c r="D843" i="13"/>
  <c r="D599" i="13"/>
  <c r="D721" i="13"/>
  <c r="D1329" i="13"/>
  <c r="D1207" i="13"/>
  <c r="D1085" i="13"/>
  <c r="D963" i="13"/>
  <c r="D841" i="13"/>
  <c r="D597" i="13"/>
  <c r="D719" i="13"/>
  <c r="D1327" i="13"/>
  <c r="D1205" i="13"/>
  <c r="D1083" i="13"/>
  <c r="D961" i="13"/>
  <c r="D839" i="13"/>
  <c r="D595" i="13"/>
  <c r="D717" i="13"/>
  <c r="D1325" i="13"/>
  <c r="D1203" i="13"/>
  <c r="D1081" i="13"/>
  <c r="D959" i="13"/>
  <c r="D837" i="13"/>
  <c r="D593" i="13"/>
  <c r="D715" i="13"/>
  <c r="D1323" i="13"/>
  <c r="D1201" i="13"/>
  <c r="D1079" i="13"/>
  <c r="D957" i="13"/>
  <c r="D835" i="13"/>
  <c r="D591" i="13"/>
  <c r="D713" i="13"/>
  <c r="D1321" i="13"/>
  <c r="D1199" i="13"/>
  <c r="D1077" i="13"/>
  <c r="D955" i="13"/>
  <c r="D833" i="13"/>
  <c r="D589" i="13"/>
  <c r="D711" i="13"/>
  <c r="D1319" i="13"/>
  <c r="D1197" i="13"/>
  <c r="D1075" i="13"/>
  <c r="D953" i="13"/>
  <c r="D831" i="13"/>
  <c r="D587" i="13"/>
  <c r="D709" i="13"/>
  <c r="D1317" i="13"/>
  <c r="D1195" i="13"/>
  <c r="D1073" i="13"/>
  <c r="D951" i="13"/>
  <c r="D829" i="13"/>
  <c r="D585" i="13"/>
  <c r="D707" i="13"/>
  <c r="D1315" i="13"/>
  <c r="D1193" i="13"/>
  <c r="D1071" i="13"/>
  <c r="D949" i="13"/>
  <c r="D827" i="13"/>
  <c r="D583" i="13"/>
  <c r="D705" i="13"/>
  <c r="D1313" i="13"/>
  <c r="D1191" i="13"/>
  <c r="D1069" i="13"/>
  <c r="D947" i="13"/>
  <c r="D825" i="13"/>
  <c r="D581" i="13"/>
  <c r="D703" i="13"/>
  <c r="D1311" i="13"/>
  <c r="D1189" i="13"/>
  <c r="D1067" i="13"/>
  <c r="D945" i="13"/>
  <c r="D823" i="13"/>
  <c r="D579" i="13"/>
  <c r="D701" i="13"/>
  <c r="D1281" i="13"/>
  <c r="D1159" i="13"/>
  <c r="D1037" i="13"/>
  <c r="D915" i="13"/>
  <c r="D793" i="13"/>
  <c r="D671" i="13"/>
  <c r="D549" i="13"/>
  <c r="D1157" i="13"/>
  <c r="D1035" i="13"/>
  <c r="D913" i="13"/>
  <c r="D791" i="13"/>
  <c r="D1279" i="13"/>
  <c r="D669" i="13"/>
  <c r="D547" i="13"/>
  <c r="D1277" i="13"/>
  <c r="D1155" i="13"/>
  <c r="D1033" i="13"/>
  <c r="D911" i="13"/>
  <c r="D789" i="13"/>
  <c r="D667" i="13"/>
  <c r="D545" i="13"/>
  <c r="D1153" i="13"/>
  <c r="D1031" i="13"/>
  <c r="D909" i="13"/>
  <c r="D787" i="13"/>
  <c r="D1275" i="13"/>
  <c r="D665" i="13"/>
  <c r="D543" i="13"/>
  <c r="D1273" i="13"/>
  <c r="D1151" i="13"/>
  <c r="D1029" i="13"/>
  <c r="D907" i="13"/>
  <c r="D785" i="13"/>
  <c r="D663" i="13"/>
  <c r="D541" i="13"/>
  <c r="D1027" i="13"/>
  <c r="D905" i="13"/>
  <c r="D783" i="13"/>
  <c r="D1271" i="13"/>
  <c r="D1149" i="13"/>
  <c r="D661" i="13"/>
  <c r="D539" i="13"/>
  <c r="D1269" i="13"/>
  <c r="D1147" i="13"/>
  <c r="D1025" i="13"/>
  <c r="D903" i="13"/>
  <c r="D781" i="13"/>
  <c r="D659" i="13"/>
  <c r="D537" i="13"/>
  <c r="D1023" i="13"/>
  <c r="D901" i="13"/>
  <c r="D779" i="13"/>
  <c r="D1267" i="13"/>
  <c r="D1145" i="13"/>
  <c r="D657" i="13"/>
  <c r="D535" i="13"/>
  <c r="D1265" i="13"/>
  <c r="D1143" i="13"/>
  <c r="D1021" i="13"/>
  <c r="D899" i="13"/>
  <c r="D777" i="13"/>
  <c r="D655" i="13"/>
  <c r="D533" i="13"/>
  <c r="D1263" i="13"/>
  <c r="D1019" i="13"/>
  <c r="D897" i="13"/>
  <c r="D775" i="13"/>
  <c r="D1141" i="13"/>
  <c r="D653" i="13"/>
  <c r="D531" i="13"/>
  <c r="D1261" i="13"/>
  <c r="D1139" i="13"/>
  <c r="D1017" i="13"/>
  <c r="D895" i="13"/>
  <c r="D773" i="13"/>
  <c r="D651" i="13"/>
  <c r="D529" i="13"/>
  <c r="D1259" i="13"/>
  <c r="D1015" i="13"/>
  <c r="D893" i="13"/>
  <c r="D771" i="13"/>
  <c r="D1137" i="13"/>
  <c r="D649" i="13"/>
  <c r="D527" i="13"/>
  <c r="D1257" i="13"/>
  <c r="D1135" i="13"/>
  <c r="D1013" i="13"/>
  <c r="D891" i="13"/>
  <c r="D769" i="13"/>
  <c r="D647" i="13"/>
  <c r="D525" i="13"/>
  <c r="BB59" i="4"/>
  <c r="I54" i="14" s="1"/>
  <c r="BB58" i="4"/>
  <c r="I53" i="14" s="1"/>
  <c r="BB57" i="4"/>
  <c r="I52" i="14" s="1"/>
  <c r="BB56" i="4"/>
  <c r="I51" i="14" s="1"/>
  <c r="BB48" i="4"/>
  <c r="I43" i="14" s="1"/>
  <c r="BB47" i="4"/>
  <c r="I42" i="14" s="1"/>
  <c r="BB46" i="4"/>
  <c r="I41" i="14" s="1"/>
  <c r="BB40" i="4"/>
  <c r="I35" i="14" s="1"/>
  <c r="BB39" i="4"/>
  <c r="I34" i="14" s="1"/>
  <c r="BB38" i="4"/>
  <c r="I33" i="14" s="1"/>
  <c r="BB37" i="4"/>
  <c r="I32" i="14" s="1"/>
  <c r="BB36" i="4"/>
  <c r="I31" i="14" s="1"/>
  <c r="BB33" i="4"/>
  <c r="I28" i="14" s="1"/>
  <c r="BB31" i="4"/>
  <c r="I26" i="14" s="1"/>
  <c r="BB30" i="4"/>
  <c r="I25" i="14" s="1"/>
  <c r="BB29" i="4"/>
  <c r="I24" i="14" s="1"/>
  <c r="BB28" i="4"/>
  <c r="I23" i="14" s="1"/>
  <c r="BB27" i="4"/>
  <c r="I22" i="14" s="1"/>
  <c r="BB26" i="4"/>
  <c r="I21" i="14" s="1"/>
  <c r="BB19" i="4"/>
  <c r="I14" i="14" s="1"/>
  <c r="BB20" i="4"/>
  <c r="I15" i="14" s="1"/>
  <c r="BB21" i="4"/>
  <c r="I16" i="14" s="1"/>
  <c r="BB22" i="4"/>
  <c r="I17" i="14" s="1"/>
  <c r="BB23" i="4"/>
  <c r="I18" i="14" s="1"/>
  <c r="BB24" i="4"/>
  <c r="BB8" i="4"/>
  <c r="I3" i="14" s="1"/>
  <c r="BB9" i="4"/>
  <c r="I4" i="14" s="1"/>
  <c r="BB10" i="4"/>
  <c r="I5" i="14" s="1"/>
  <c r="BB11" i="4"/>
  <c r="I6" i="14" s="1"/>
  <c r="BB12" i="4"/>
  <c r="I7" i="14" s="1"/>
  <c r="BB13" i="4"/>
  <c r="I8" i="14" s="1"/>
  <c r="BB7" i="4"/>
  <c r="I2" i="14" s="1"/>
  <c r="BB16" i="4"/>
  <c r="I11" i="14" s="1"/>
  <c r="B8" i="4"/>
  <c r="B9" i="4"/>
  <c r="B10" i="4"/>
  <c r="B11" i="4"/>
  <c r="B12" i="4"/>
  <c r="B13" i="4"/>
  <c r="B7" i="4"/>
  <c r="AI7" i="4"/>
  <c r="BH69" i="2"/>
  <c r="BN69" i="2"/>
  <c r="C797" i="13" s="1"/>
  <c r="BH70" i="2"/>
  <c r="BN70" i="2"/>
  <c r="C798" i="13" s="1"/>
  <c r="BH71" i="2"/>
  <c r="BN71" i="2"/>
  <c r="C799" i="13" s="1"/>
  <c r="BH72" i="2"/>
  <c r="BN72" i="2"/>
  <c r="C800" i="13" s="1"/>
  <c r="BH73" i="2"/>
  <c r="BN73" i="2"/>
  <c r="C801" i="13" s="1"/>
  <c r="BH74" i="2"/>
  <c r="BN74" i="2"/>
  <c r="C802" i="13" s="1"/>
  <c r="BH75" i="2"/>
  <c r="BN75" i="2"/>
  <c r="C803" i="13" s="1"/>
  <c r="BH76" i="2"/>
  <c r="BN76" i="2"/>
  <c r="C804" i="13" s="1"/>
  <c r="BH77" i="2"/>
  <c r="BN77" i="2"/>
  <c r="C805" i="13" s="1"/>
  <c r="BH78" i="2"/>
  <c r="BN78" i="2"/>
  <c r="C806" i="13" s="1"/>
  <c r="BH79" i="2"/>
  <c r="BN79" i="2"/>
  <c r="C807" i="13" s="1"/>
  <c r="BH80" i="2"/>
  <c r="BN80" i="2"/>
  <c r="C808" i="13" s="1"/>
  <c r="BH81" i="2"/>
  <c r="BN81" i="2"/>
  <c r="C809" i="13" s="1"/>
  <c r="BH82" i="2"/>
  <c r="BN82" i="2"/>
  <c r="C810" i="13" s="1"/>
  <c r="BH83" i="2"/>
  <c r="BN83" i="2"/>
  <c r="C811" i="13" s="1"/>
  <c r="BH84" i="2"/>
  <c r="BN84" i="2"/>
  <c r="C812" i="13" s="1"/>
  <c r="BH85" i="2"/>
  <c r="BN85" i="2"/>
  <c r="C813" i="13" s="1"/>
  <c r="BH86" i="2"/>
  <c r="BN86" i="2"/>
  <c r="C814" i="13" s="1"/>
  <c r="BH87" i="2"/>
  <c r="BN87" i="2"/>
  <c r="C815" i="13" s="1"/>
  <c r="BH88" i="2"/>
  <c r="BN88" i="2"/>
  <c r="C816" i="13" s="1"/>
  <c r="BH89" i="2"/>
  <c r="BN89" i="2"/>
  <c r="C817" i="13" s="1"/>
  <c r="BH90" i="2"/>
  <c r="BN90" i="2"/>
  <c r="C818" i="13" s="1"/>
  <c r="BH91" i="2"/>
  <c r="BN91" i="2"/>
  <c r="C819" i="13" s="1"/>
  <c r="BH92" i="2"/>
  <c r="BN92" i="2"/>
  <c r="C820" i="13" s="1"/>
  <c r="BH93" i="2"/>
  <c r="BN93" i="2"/>
  <c r="C821" i="13" s="1"/>
  <c r="BH94" i="2"/>
  <c r="BN94" i="2"/>
  <c r="C822" i="13" s="1"/>
  <c r="BH95" i="2"/>
  <c r="BN95" i="2"/>
  <c r="C823" i="13" s="1"/>
  <c r="BH96" i="2"/>
  <c r="BN96" i="2"/>
  <c r="C824" i="13" s="1"/>
  <c r="BH97" i="2"/>
  <c r="BN97" i="2"/>
  <c r="C825" i="13" s="1"/>
  <c r="BH98" i="2"/>
  <c r="BN98" i="2"/>
  <c r="C826" i="13" s="1"/>
  <c r="BH99" i="2"/>
  <c r="BN99" i="2"/>
  <c r="C827" i="13" s="1"/>
  <c r="BH100" i="2"/>
  <c r="BN100" i="2"/>
  <c r="C828" i="13" s="1"/>
  <c r="BH101" i="2"/>
  <c r="BN101" i="2"/>
  <c r="C829" i="13" s="1"/>
  <c r="BH102" i="2"/>
  <c r="BN102" i="2"/>
  <c r="C830" i="13" s="1"/>
  <c r="BH103" i="2"/>
  <c r="BN103" i="2"/>
  <c r="C831" i="13" s="1"/>
  <c r="BH104" i="2"/>
  <c r="BN104" i="2"/>
  <c r="C832" i="13" s="1"/>
  <c r="BH105" i="2"/>
  <c r="BN105" i="2"/>
  <c r="C833" i="13" s="1"/>
  <c r="BH106" i="2"/>
  <c r="BN106" i="2"/>
  <c r="C834" i="13" s="1"/>
  <c r="BH107" i="2"/>
  <c r="BN107" i="2"/>
  <c r="C835" i="13" s="1"/>
  <c r="BH108" i="2"/>
  <c r="BN108" i="2"/>
  <c r="C836" i="13" s="1"/>
  <c r="BH109" i="2"/>
  <c r="BN109" i="2"/>
  <c r="C837" i="13" s="1"/>
  <c r="BH110" i="2"/>
  <c r="BN110" i="2"/>
  <c r="C838" i="13" s="1"/>
  <c r="BH111" i="2"/>
  <c r="BN111" i="2"/>
  <c r="C839" i="13" s="1"/>
  <c r="BH112" i="2"/>
  <c r="BN112" i="2"/>
  <c r="C840" i="13" s="1"/>
  <c r="BH113" i="2"/>
  <c r="BN113" i="2"/>
  <c r="C841" i="13" s="1"/>
  <c r="BH114" i="2"/>
  <c r="BN114" i="2"/>
  <c r="C842" i="13" s="1"/>
  <c r="BH115" i="2"/>
  <c r="BN115" i="2"/>
  <c r="C843" i="13" s="1"/>
  <c r="BH116" i="2"/>
  <c r="BN116" i="2"/>
  <c r="C844" i="13" s="1"/>
  <c r="BH117" i="2"/>
  <c r="BN117" i="2"/>
  <c r="C845" i="13" s="1"/>
  <c r="BH118" i="2"/>
  <c r="BN118" i="2"/>
  <c r="C846" i="13" s="1"/>
  <c r="BH119" i="2"/>
  <c r="BN119" i="2"/>
  <c r="C847" i="13" s="1"/>
  <c r="BH120" i="2"/>
  <c r="BN120" i="2"/>
  <c r="C848" i="13" s="1"/>
  <c r="BH121" i="2"/>
  <c r="BN121" i="2"/>
  <c r="C849" i="13" s="1"/>
  <c r="BH122" i="2"/>
  <c r="BN122" i="2"/>
  <c r="C850" i="13" s="1"/>
  <c r="BH123" i="2"/>
  <c r="BN123" i="2"/>
  <c r="C851" i="13" s="1"/>
  <c r="BH124" i="2"/>
  <c r="BN124" i="2"/>
  <c r="C852" i="13" s="1"/>
  <c r="BH125" i="2"/>
  <c r="BN125" i="2"/>
  <c r="C853" i="13" s="1"/>
  <c r="BH126" i="2"/>
  <c r="BN126" i="2"/>
  <c r="C854" i="13" s="1"/>
  <c r="BH127" i="2"/>
  <c r="BN127" i="2"/>
  <c r="C855" i="13" s="1"/>
  <c r="BN68" i="2"/>
  <c r="C796" i="13" s="1"/>
  <c r="BH68" i="2"/>
  <c r="BH7" i="2"/>
  <c r="BN7" i="2"/>
  <c r="C735" i="13" s="1"/>
  <c r="BH8" i="2"/>
  <c r="BN8" i="2"/>
  <c r="C736" i="13" s="1"/>
  <c r="BH9" i="2"/>
  <c r="BN9" i="2"/>
  <c r="C737" i="13" s="1"/>
  <c r="BH10" i="2"/>
  <c r="BN10" i="2"/>
  <c r="C738" i="13" s="1"/>
  <c r="BH11" i="2"/>
  <c r="BN11" i="2"/>
  <c r="C739" i="13" s="1"/>
  <c r="BH12" i="2"/>
  <c r="BN12" i="2"/>
  <c r="C740" i="13" s="1"/>
  <c r="BH13" i="2"/>
  <c r="BN13" i="2"/>
  <c r="C741" i="13" s="1"/>
  <c r="BH14" i="2"/>
  <c r="BN14" i="2"/>
  <c r="C742" i="13" s="1"/>
  <c r="BH15" i="2"/>
  <c r="BN15" i="2"/>
  <c r="C743" i="13" s="1"/>
  <c r="BH16" i="2"/>
  <c r="BN16" i="2"/>
  <c r="C744" i="13" s="1"/>
  <c r="BH17" i="2"/>
  <c r="BN17" i="2"/>
  <c r="C745" i="13" s="1"/>
  <c r="BH18" i="2"/>
  <c r="BN18" i="2"/>
  <c r="C746" i="13" s="1"/>
  <c r="BH19" i="2"/>
  <c r="BN19" i="2"/>
  <c r="C747" i="13" s="1"/>
  <c r="BH20" i="2"/>
  <c r="BN20" i="2"/>
  <c r="C748" i="13" s="1"/>
  <c r="BH21" i="2"/>
  <c r="BN21" i="2"/>
  <c r="C749" i="13" s="1"/>
  <c r="BH22" i="2"/>
  <c r="BN22" i="2"/>
  <c r="C750" i="13" s="1"/>
  <c r="BH23" i="2"/>
  <c r="BN23" i="2"/>
  <c r="C751" i="13" s="1"/>
  <c r="BH24" i="2"/>
  <c r="BN24" i="2"/>
  <c r="C752" i="13" s="1"/>
  <c r="BH25" i="2"/>
  <c r="BN25" i="2"/>
  <c r="C753" i="13" s="1"/>
  <c r="BH26" i="2"/>
  <c r="BN26" i="2"/>
  <c r="C754" i="13" s="1"/>
  <c r="BH27" i="2"/>
  <c r="BN27" i="2"/>
  <c r="C755" i="13" s="1"/>
  <c r="BH28" i="2"/>
  <c r="BN28" i="2"/>
  <c r="C756" i="13" s="1"/>
  <c r="BH29" i="2"/>
  <c r="BN29" i="2"/>
  <c r="C757" i="13" s="1"/>
  <c r="BH30" i="2"/>
  <c r="BN30" i="2"/>
  <c r="C758" i="13" s="1"/>
  <c r="BH31" i="2"/>
  <c r="BN31" i="2"/>
  <c r="C759" i="13" s="1"/>
  <c r="BH32" i="2"/>
  <c r="BN32" i="2"/>
  <c r="C760" i="13" s="1"/>
  <c r="BH33" i="2"/>
  <c r="BN33" i="2"/>
  <c r="C761" i="13" s="1"/>
  <c r="BH34" i="2"/>
  <c r="BN34" i="2"/>
  <c r="C762" i="13" s="1"/>
  <c r="BH35" i="2"/>
  <c r="BN35" i="2"/>
  <c r="C763" i="13" s="1"/>
  <c r="BH36" i="2"/>
  <c r="BN36" i="2"/>
  <c r="C764" i="13" s="1"/>
  <c r="BH37" i="2"/>
  <c r="BN37" i="2"/>
  <c r="C765" i="13" s="1"/>
  <c r="BH38" i="2"/>
  <c r="BN38" i="2"/>
  <c r="C766" i="13" s="1"/>
  <c r="BH39" i="2"/>
  <c r="BN39" i="2"/>
  <c r="C767" i="13" s="1"/>
  <c r="BH40" i="2"/>
  <c r="BN40" i="2"/>
  <c r="C768" i="13" s="1"/>
  <c r="BH41" i="2"/>
  <c r="BN41" i="2"/>
  <c r="C769" i="13" s="1"/>
  <c r="BH42" i="2"/>
  <c r="BN42" i="2"/>
  <c r="C770" i="13" s="1"/>
  <c r="BH43" i="2"/>
  <c r="BN43" i="2"/>
  <c r="C771" i="13" s="1"/>
  <c r="BH44" i="2"/>
  <c r="BN44" i="2"/>
  <c r="C772" i="13" s="1"/>
  <c r="BH45" i="2"/>
  <c r="BN45" i="2"/>
  <c r="C773" i="13" s="1"/>
  <c r="BH46" i="2"/>
  <c r="BN46" i="2"/>
  <c r="C774" i="13" s="1"/>
  <c r="BH47" i="2"/>
  <c r="BN47" i="2"/>
  <c r="C775" i="13" s="1"/>
  <c r="BH48" i="2"/>
  <c r="BN48" i="2"/>
  <c r="C776" i="13" s="1"/>
  <c r="BH49" i="2"/>
  <c r="BN49" i="2"/>
  <c r="C777" i="13" s="1"/>
  <c r="BH50" i="2"/>
  <c r="BN50" i="2"/>
  <c r="C778" i="13" s="1"/>
  <c r="BH51" i="2"/>
  <c r="BN51" i="2"/>
  <c r="C779" i="13" s="1"/>
  <c r="BH52" i="2"/>
  <c r="BN52" i="2"/>
  <c r="C780" i="13" s="1"/>
  <c r="BH53" i="2"/>
  <c r="BN53" i="2"/>
  <c r="C781" i="13" s="1"/>
  <c r="BH54" i="2"/>
  <c r="BN54" i="2"/>
  <c r="C782" i="13" s="1"/>
  <c r="BH55" i="2"/>
  <c r="BN55" i="2"/>
  <c r="C783" i="13" s="1"/>
  <c r="BH56" i="2"/>
  <c r="BN56" i="2"/>
  <c r="C784" i="13" s="1"/>
  <c r="BH57" i="2"/>
  <c r="BN57" i="2"/>
  <c r="C785" i="13" s="1"/>
  <c r="BH58" i="2"/>
  <c r="BN58" i="2"/>
  <c r="C786" i="13" s="1"/>
  <c r="BH59" i="2"/>
  <c r="BN59" i="2"/>
  <c r="C787" i="13" s="1"/>
  <c r="BH60" i="2"/>
  <c r="BN60" i="2"/>
  <c r="C788" i="13" s="1"/>
  <c r="BH61" i="2"/>
  <c r="BN61" i="2"/>
  <c r="C789" i="13" s="1"/>
  <c r="BH62" i="2"/>
  <c r="BN62" i="2"/>
  <c r="C790" i="13" s="1"/>
  <c r="BH63" i="2"/>
  <c r="BN63" i="2"/>
  <c r="C791" i="13" s="1"/>
  <c r="BH64" i="2"/>
  <c r="BN64" i="2"/>
  <c r="C792" i="13" s="1"/>
  <c r="BH65" i="2"/>
  <c r="BN65" i="2"/>
  <c r="C793" i="13" s="1"/>
  <c r="BR6" i="2"/>
  <c r="C1222" i="13" s="1"/>
  <c r="BC69" i="2"/>
  <c r="B797" i="13" s="1"/>
  <c r="BC70" i="2"/>
  <c r="B798" i="13" s="1"/>
  <c r="BC71" i="2"/>
  <c r="B799" i="13" s="1"/>
  <c r="BC72" i="2"/>
  <c r="B800" i="13" s="1"/>
  <c r="BC73" i="2"/>
  <c r="B801" i="13" s="1"/>
  <c r="BC74" i="2"/>
  <c r="B802" i="13" s="1"/>
  <c r="BC75" i="2"/>
  <c r="B803" i="13" s="1"/>
  <c r="BC76" i="2"/>
  <c r="B804" i="13" s="1"/>
  <c r="BC77" i="2"/>
  <c r="B805" i="13" s="1"/>
  <c r="BC78" i="2"/>
  <c r="B806" i="13" s="1"/>
  <c r="BC79" i="2"/>
  <c r="B807" i="13" s="1"/>
  <c r="BC80" i="2"/>
  <c r="B808" i="13" s="1"/>
  <c r="BC81" i="2"/>
  <c r="B809" i="13" s="1"/>
  <c r="BC82" i="2"/>
  <c r="B810" i="13" s="1"/>
  <c r="BC83" i="2"/>
  <c r="B811" i="13" s="1"/>
  <c r="BC84" i="2"/>
  <c r="B812" i="13" s="1"/>
  <c r="BC85" i="2"/>
  <c r="B813" i="13" s="1"/>
  <c r="BC86" i="2"/>
  <c r="B814" i="13" s="1"/>
  <c r="BC87" i="2"/>
  <c r="B815" i="13" s="1"/>
  <c r="BC88" i="2"/>
  <c r="B816" i="13" s="1"/>
  <c r="BC89" i="2"/>
  <c r="B817" i="13" s="1"/>
  <c r="BC90" i="2"/>
  <c r="B818" i="13" s="1"/>
  <c r="BC91" i="2"/>
  <c r="B819" i="13" s="1"/>
  <c r="BC92" i="2"/>
  <c r="B820" i="13" s="1"/>
  <c r="BC93" i="2"/>
  <c r="B821" i="13" s="1"/>
  <c r="BC94" i="2"/>
  <c r="B822" i="13" s="1"/>
  <c r="BC95" i="2"/>
  <c r="B823" i="13" s="1"/>
  <c r="BC96" i="2"/>
  <c r="B824" i="13" s="1"/>
  <c r="BC97" i="2"/>
  <c r="B825" i="13" s="1"/>
  <c r="BC98" i="2"/>
  <c r="B826" i="13" s="1"/>
  <c r="BC99" i="2"/>
  <c r="B827" i="13" s="1"/>
  <c r="BC100" i="2"/>
  <c r="B828" i="13" s="1"/>
  <c r="BC101" i="2"/>
  <c r="B829" i="13" s="1"/>
  <c r="BC102" i="2"/>
  <c r="B830" i="13" s="1"/>
  <c r="BC103" i="2"/>
  <c r="B831" i="13" s="1"/>
  <c r="BC104" i="2"/>
  <c r="B832" i="13" s="1"/>
  <c r="BC105" i="2"/>
  <c r="B833" i="13" s="1"/>
  <c r="BC106" i="2"/>
  <c r="B834" i="13" s="1"/>
  <c r="BC107" i="2"/>
  <c r="B835" i="13" s="1"/>
  <c r="BC108" i="2"/>
  <c r="B836" i="13" s="1"/>
  <c r="BC109" i="2"/>
  <c r="B837" i="13" s="1"/>
  <c r="BC110" i="2"/>
  <c r="B838" i="13" s="1"/>
  <c r="BC111" i="2"/>
  <c r="B839" i="13" s="1"/>
  <c r="BC112" i="2"/>
  <c r="B840" i="13" s="1"/>
  <c r="BC113" i="2"/>
  <c r="B841" i="13" s="1"/>
  <c r="BC114" i="2"/>
  <c r="B842" i="13" s="1"/>
  <c r="BC115" i="2"/>
  <c r="B843" i="13" s="1"/>
  <c r="BC116" i="2"/>
  <c r="B844" i="13" s="1"/>
  <c r="BC117" i="2"/>
  <c r="B845" i="13" s="1"/>
  <c r="BC118" i="2"/>
  <c r="B846" i="13" s="1"/>
  <c r="BC119" i="2"/>
  <c r="B847" i="13" s="1"/>
  <c r="BC120" i="2"/>
  <c r="B848" i="13" s="1"/>
  <c r="BC121" i="2"/>
  <c r="B849" i="13" s="1"/>
  <c r="BC122" i="2"/>
  <c r="B850" i="13" s="1"/>
  <c r="BC123" i="2"/>
  <c r="B851" i="13" s="1"/>
  <c r="BC124" i="2"/>
  <c r="B852" i="13" s="1"/>
  <c r="BC125" i="2"/>
  <c r="B853" i="13" s="1"/>
  <c r="BC126" i="2"/>
  <c r="B854" i="13" s="1"/>
  <c r="BC127" i="2"/>
  <c r="B855" i="13" s="1"/>
  <c r="BC68" i="2"/>
  <c r="B796" i="13" s="1"/>
  <c r="BC7" i="2"/>
  <c r="B735" i="13" s="1"/>
  <c r="BC8" i="2"/>
  <c r="B736" i="13" s="1"/>
  <c r="BC9" i="2"/>
  <c r="B737" i="13" s="1"/>
  <c r="BC10" i="2"/>
  <c r="B738" i="13" s="1"/>
  <c r="BC11" i="2"/>
  <c r="B739" i="13" s="1"/>
  <c r="BC12" i="2"/>
  <c r="B740" i="13" s="1"/>
  <c r="BC13" i="2"/>
  <c r="B741" i="13" s="1"/>
  <c r="BC14" i="2"/>
  <c r="B742" i="13" s="1"/>
  <c r="BC15" i="2"/>
  <c r="B743" i="13" s="1"/>
  <c r="BC16" i="2"/>
  <c r="B744" i="13" s="1"/>
  <c r="BC17" i="2"/>
  <c r="B745" i="13" s="1"/>
  <c r="BC18" i="2"/>
  <c r="B746" i="13" s="1"/>
  <c r="BC19" i="2"/>
  <c r="B747" i="13" s="1"/>
  <c r="BC20" i="2"/>
  <c r="B748" i="13" s="1"/>
  <c r="BC21" i="2"/>
  <c r="B749" i="13" s="1"/>
  <c r="BC22" i="2"/>
  <c r="B750" i="13" s="1"/>
  <c r="BC23" i="2"/>
  <c r="B751" i="13" s="1"/>
  <c r="BC24" i="2"/>
  <c r="B752" i="13" s="1"/>
  <c r="BC25" i="2"/>
  <c r="B753" i="13" s="1"/>
  <c r="BC26" i="2"/>
  <c r="B754" i="13" s="1"/>
  <c r="BC27" i="2"/>
  <c r="B755" i="13" s="1"/>
  <c r="BC28" i="2"/>
  <c r="B756" i="13" s="1"/>
  <c r="BC29" i="2"/>
  <c r="B757" i="13" s="1"/>
  <c r="BC30" i="2"/>
  <c r="B758" i="13" s="1"/>
  <c r="BC31" i="2"/>
  <c r="B759" i="13" s="1"/>
  <c r="BC32" i="2"/>
  <c r="B760" i="13" s="1"/>
  <c r="BC33" i="2"/>
  <c r="B761" i="13" s="1"/>
  <c r="BC34" i="2"/>
  <c r="B762" i="13" s="1"/>
  <c r="BC35" i="2"/>
  <c r="B763" i="13" s="1"/>
  <c r="BC36" i="2"/>
  <c r="B764" i="13" s="1"/>
  <c r="BC37" i="2"/>
  <c r="B765" i="13" s="1"/>
  <c r="BC38" i="2"/>
  <c r="B766" i="13" s="1"/>
  <c r="BC39" i="2"/>
  <c r="B767" i="13" s="1"/>
  <c r="BC40" i="2"/>
  <c r="B768" i="13" s="1"/>
  <c r="BC41" i="2"/>
  <c r="B769" i="13" s="1"/>
  <c r="BC42" i="2"/>
  <c r="B770" i="13" s="1"/>
  <c r="BC43" i="2"/>
  <c r="B771" i="13" s="1"/>
  <c r="BC44" i="2"/>
  <c r="B772" i="13" s="1"/>
  <c r="BC45" i="2"/>
  <c r="B773" i="13" s="1"/>
  <c r="BC46" i="2"/>
  <c r="B774" i="13" s="1"/>
  <c r="BC47" i="2"/>
  <c r="B775" i="13" s="1"/>
  <c r="BC48" i="2"/>
  <c r="B776" i="13" s="1"/>
  <c r="BC49" i="2"/>
  <c r="B777" i="13" s="1"/>
  <c r="BC50" i="2"/>
  <c r="B778" i="13" s="1"/>
  <c r="BC51" i="2"/>
  <c r="B779" i="13" s="1"/>
  <c r="BC52" i="2"/>
  <c r="B780" i="13" s="1"/>
  <c r="BC53" i="2"/>
  <c r="B781" i="13" s="1"/>
  <c r="BC54" i="2"/>
  <c r="B782" i="13" s="1"/>
  <c r="BC55" i="2"/>
  <c r="B783" i="13" s="1"/>
  <c r="BC56" i="2"/>
  <c r="B784" i="13" s="1"/>
  <c r="BC57" i="2"/>
  <c r="B785" i="13" s="1"/>
  <c r="BC58" i="2"/>
  <c r="B786" i="13" s="1"/>
  <c r="BC59" i="2"/>
  <c r="B787" i="13" s="1"/>
  <c r="BC60" i="2"/>
  <c r="B788" i="13" s="1"/>
  <c r="BC61" i="2"/>
  <c r="B789" i="13" s="1"/>
  <c r="BC62" i="2"/>
  <c r="B790" i="13" s="1"/>
  <c r="BC63" i="2"/>
  <c r="B791" i="13" s="1"/>
  <c r="BC64" i="2"/>
  <c r="B792" i="13" s="1"/>
  <c r="BC65" i="2"/>
  <c r="B793" i="13" s="1"/>
  <c r="BG6" i="2"/>
  <c r="B1222" i="13" s="1"/>
  <c r="AK7" i="4" l="1"/>
  <c r="AS7" i="4"/>
  <c r="AS14" i="4" s="1"/>
  <c r="AR7" i="4"/>
  <c r="AR14" i="4" s="1"/>
  <c r="AT7" i="4"/>
  <c r="AT14" i="4" s="1"/>
  <c r="A3" i="14"/>
  <c r="A4" i="14"/>
  <c r="A5" i="14"/>
  <c r="A6" i="14"/>
  <c r="A7" i="14"/>
  <c r="A8" i="14"/>
  <c r="A2" i="14"/>
  <c r="D2" i="14" l="1"/>
  <c r="AJ7" i="4" l="1"/>
  <c r="A3" i="2" l="1"/>
  <c r="AB4" i="1"/>
  <c r="A90" i="13" l="1"/>
  <c r="A91" i="13"/>
  <c r="A92" i="13"/>
  <c r="A93" i="13"/>
  <c r="A94" i="13"/>
  <c r="A95" i="13"/>
  <c r="A96" i="13"/>
  <c r="A36" i="13"/>
  <c r="A37" i="13"/>
  <c r="E96" i="12"/>
  <c r="A96" i="12"/>
  <c r="E95" i="12"/>
  <c r="A95" i="12"/>
  <c r="E94" i="12"/>
  <c r="A94" i="12"/>
  <c r="E93" i="12"/>
  <c r="A93" i="12"/>
  <c r="E92" i="12"/>
  <c r="A92" i="12"/>
  <c r="E91" i="12"/>
  <c r="A91" i="12"/>
  <c r="E90" i="12"/>
  <c r="A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37" i="12"/>
  <c r="A37" i="12"/>
  <c r="E36" i="12"/>
  <c r="A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K18" i="4" l="1"/>
  <c r="AK16" i="4"/>
  <c r="CI115" i="2"/>
  <c r="F115" i="2" s="1"/>
  <c r="CI116" i="2"/>
  <c r="F116" i="2" s="1"/>
  <c r="CI117" i="2"/>
  <c r="F117" i="2" s="1"/>
  <c r="CI118" i="2"/>
  <c r="F118" i="2" s="1"/>
  <c r="CI119" i="2"/>
  <c r="F119" i="2" s="1"/>
  <c r="CI120" i="2"/>
  <c r="F120" i="2" s="1"/>
  <c r="CI121" i="2"/>
  <c r="F121" i="2" s="1"/>
  <c r="CI122" i="2"/>
  <c r="F122" i="2" s="1"/>
  <c r="CI123" i="2"/>
  <c r="F123" i="2" s="1"/>
  <c r="CI124" i="2"/>
  <c r="F124" i="2" s="1"/>
  <c r="CI125" i="2"/>
  <c r="F125" i="2" s="1"/>
  <c r="CI126" i="2"/>
  <c r="F126" i="2" s="1"/>
  <c r="CI127" i="2"/>
  <c r="F127" i="2" s="1"/>
  <c r="AI81" i="2" l="1"/>
  <c r="AJ81" i="2"/>
  <c r="CG81" i="2"/>
  <c r="AT81" i="2"/>
  <c r="D77" i="12" s="1"/>
  <c r="B77" i="13"/>
  <c r="C77" i="13"/>
  <c r="BS81" i="2"/>
  <c r="K77" i="12" s="1"/>
  <c r="BT81" i="2"/>
  <c r="G77" i="13" s="1"/>
  <c r="BZ81" i="2"/>
  <c r="G809" i="13" s="1"/>
  <c r="CA81" i="2"/>
  <c r="G931" i="13" s="1"/>
  <c r="CD81" i="2"/>
  <c r="G1297" i="13" s="1"/>
  <c r="CE81" i="2"/>
  <c r="CF81" i="2"/>
  <c r="CH81" i="2"/>
  <c r="D81" i="2" s="1"/>
  <c r="AV81" i="2" s="1"/>
  <c r="AI82" i="2"/>
  <c r="AJ82" i="2"/>
  <c r="CE82" i="2"/>
  <c r="AT82" i="2"/>
  <c r="D78" i="12" s="1"/>
  <c r="B78" i="13"/>
  <c r="C78" i="13"/>
  <c r="BS82" i="2"/>
  <c r="K78" i="12" s="1"/>
  <c r="BT82" i="2"/>
  <c r="G78" i="13" s="1"/>
  <c r="BZ82" i="2"/>
  <c r="G810" i="13" s="1"/>
  <c r="CA82" i="2"/>
  <c r="G932" i="13" s="1"/>
  <c r="CD82" i="2"/>
  <c r="G1298" i="13" s="1"/>
  <c r="CH82" i="2"/>
  <c r="AI83" i="2"/>
  <c r="AJ83" i="2"/>
  <c r="CE83" i="2"/>
  <c r="AT83" i="2"/>
  <c r="D79" i="12" s="1"/>
  <c r="B79" i="13"/>
  <c r="C79" i="13"/>
  <c r="BS83" i="2"/>
  <c r="K79" i="12" s="1"/>
  <c r="BT83" i="2"/>
  <c r="G79" i="13" s="1"/>
  <c r="BZ83" i="2"/>
  <c r="G811" i="13" s="1"/>
  <c r="CA83" i="2"/>
  <c r="G933" i="13" s="1"/>
  <c r="CD83" i="2"/>
  <c r="G1299" i="13" s="1"/>
  <c r="CH83" i="2"/>
  <c r="AI84" i="2"/>
  <c r="AJ84" i="2"/>
  <c r="CF84" i="2"/>
  <c r="AT84" i="2"/>
  <c r="D80" i="12" s="1"/>
  <c r="B80" i="13"/>
  <c r="C80" i="13"/>
  <c r="BS84" i="2"/>
  <c r="K80" i="12" s="1"/>
  <c r="BT84" i="2"/>
  <c r="G80" i="13" s="1"/>
  <c r="BZ84" i="2"/>
  <c r="G812" i="13" s="1"/>
  <c r="CA84" i="2"/>
  <c r="G934" i="13" s="1"/>
  <c r="CD84" i="2"/>
  <c r="G1300" i="13" s="1"/>
  <c r="CH84" i="2"/>
  <c r="AI85" i="2"/>
  <c r="AJ85" i="2"/>
  <c r="CE85" i="2"/>
  <c r="AT85" i="2"/>
  <c r="D81" i="12" s="1"/>
  <c r="B81" i="13"/>
  <c r="C81" i="13"/>
  <c r="BS85" i="2"/>
  <c r="K81" i="12" s="1"/>
  <c r="BT85" i="2"/>
  <c r="G81" i="13" s="1"/>
  <c r="BZ85" i="2"/>
  <c r="G813" i="13" s="1"/>
  <c r="CA85" i="2"/>
  <c r="G935" i="13" s="1"/>
  <c r="CD85" i="2"/>
  <c r="G1301" i="13" s="1"/>
  <c r="CH85" i="2"/>
  <c r="AI86" i="2"/>
  <c r="AJ86" i="2"/>
  <c r="CE86" i="2"/>
  <c r="AT86" i="2"/>
  <c r="D82" i="12" s="1"/>
  <c r="B82" i="13"/>
  <c r="C82" i="13"/>
  <c r="BS86" i="2"/>
  <c r="K82" i="12" s="1"/>
  <c r="BT86" i="2"/>
  <c r="G82" i="13" s="1"/>
  <c r="BZ86" i="2"/>
  <c r="G814" i="13" s="1"/>
  <c r="CA86" i="2"/>
  <c r="G936" i="13" s="1"/>
  <c r="CD86" i="2"/>
  <c r="G1302" i="13" s="1"/>
  <c r="CH86" i="2"/>
  <c r="D86" i="2" s="1"/>
  <c r="AV86" i="2" s="1"/>
  <c r="AI87" i="2"/>
  <c r="AJ87" i="2"/>
  <c r="CE87" i="2"/>
  <c r="AT87" i="2"/>
  <c r="D83" i="12" s="1"/>
  <c r="B83" i="13"/>
  <c r="C83" i="13"/>
  <c r="BS87" i="2"/>
  <c r="K83" i="12" s="1"/>
  <c r="BT87" i="2"/>
  <c r="G83" i="13" s="1"/>
  <c r="BZ87" i="2"/>
  <c r="G815" i="13" s="1"/>
  <c r="CA87" i="2"/>
  <c r="G937" i="13" s="1"/>
  <c r="CD87" i="2"/>
  <c r="G1303" i="13" s="1"/>
  <c r="CH87" i="2"/>
  <c r="D87" i="2" s="1"/>
  <c r="AV87" i="2" s="1"/>
  <c r="AI88" i="2"/>
  <c r="AJ88" i="2"/>
  <c r="CF88" i="2"/>
  <c r="AT88" i="2"/>
  <c r="D84" i="12" s="1"/>
  <c r="B84" i="13"/>
  <c r="C84" i="13"/>
  <c r="BS88" i="2"/>
  <c r="K84" i="12" s="1"/>
  <c r="BT88" i="2"/>
  <c r="G84" i="13" s="1"/>
  <c r="BZ88" i="2"/>
  <c r="G816" i="13" s="1"/>
  <c r="CA88" i="2"/>
  <c r="G938" i="13" s="1"/>
  <c r="CD88" i="2"/>
  <c r="G1304" i="13" s="1"/>
  <c r="CH88" i="2"/>
  <c r="D88" i="2" s="1"/>
  <c r="AV88" i="2" s="1"/>
  <c r="AI89" i="2"/>
  <c r="AJ89" i="2"/>
  <c r="CE89" i="2"/>
  <c r="AT89" i="2"/>
  <c r="D85" i="12" s="1"/>
  <c r="B85" i="13"/>
  <c r="C85" i="13"/>
  <c r="BS89" i="2"/>
  <c r="K85" i="12" s="1"/>
  <c r="BT89" i="2"/>
  <c r="G85" i="13" s="1"/>
  <c r="BZ89" i="2"/>
  <c r="G817" i="13" s="1"/>
  <c r="CA89" i="2"/>
  <c r="G939" i="13" s="1"/>
  <c r="CD89" i="2"/>
  <c r="G1305" i="13" s="1"/>
  <c r="CH89" i="2"/>
  <c r="D89" i="2" s="1"/>
  <c r="AV89" i="2" s="1"/>
  <c r="AI90" i="2"/>
  <c r="AJ90" i="2"/>
  <c r="CE90" i="2"/>
  <c r="AT90" i="2"/>
  <c r="D86" i="12" s="1"/>
  <c r="B86" i="13"/>
  <c r="C86" i="13"/>
  <c r="BS90" i="2"/>
  <c r="K86" i="12" s="1"/>
  <c r="BT90" i="2"/>
  <c r="G86" i="13" s="1"/>
  <c r="BZ90" i="2"/>
  <c r="G818" i="13" s="1"/>
  <c r="CA90" i="2"/>
  <c r="G940" i="13" s="1"/>
  <c r="CD90" i="2"/>
  <c r="G1306" i="13" s="1"/>
  <c r="CH90" i="2"/>
  <c r="AI91" i="2"/>
  <c r="AJ91" i="2"/>
  <c r="CE91" i="2"/>
  <c r="AT91" i="2"/>
  <c r="D87" i="12" s="1"/>
  <c r="B87" i="13"/>
  <c r="C87" i="13"/>
  <c r="BS91" i="2"/>
  <c r="K87" i="12" s="1"/>
  <c r="BT91" i="2"/>
  <c r="G87" i="13" s="1"/>
  <c r="BZ91" i="2"/>
  <c r="G819" i="13" s="1"/>
  <c r="CA91" i="2"/>
  <c r="G941" i="13" s="1"/>
  <c r="CD91" i="2"/>
  <c r="G1307" i="13" s="1"/>
  <c r="CH91" i="2"/>
  <c r="AI92" i="2"/>
  <c r="AJ92" i="2"/>
  <c r="CF92" i="2"/>
  <c r="AT92" i="2"/>
  <c r="D88" i="12" s="1"/>
  <c r="B88" i="13"/>
  <c r="C88" i="13"/>
  <c r="BS92" i="2"/>
  <c r="K88" i="12" s="1"/>
  <c r="BT92" i="2"/>
  <c r="G88" i="13" s="1"/>
  <c r="BZ92" i="2"/>
  <c r="G820" i="13" s="1"/>
  <c r="CA92" i="2"/>
  <c r="G942" i="13" s="1"/>
  <c r="CD92" i="2"/>
  <c r="G1308" i="13" s="1"/>
  <c r="CH92" i="2"/>
  <c r="AI93" i="2"/>
  <c r="AJ93" i="2"/>
  <c r="CE93" i="2"/>
  <c r="AT93" i="2"/>
  <c r="D89" i="12" s="1"/>
  <c r="B89" i="13"/>
  <c r="C89" i="13"/>
  <c r="BS93" i="2"/>
  <c r="K89" i="12" s="1"/>
  <c r="BT93" i="2"/>
  <c r="G89" i="13" s="1"/>
  <c r="BZ93" i="2"/>
  <c r="G821" i="13" s="1"/>
  <c r="CA93" i="2"/>
  <c r="G943" i="13" s="1"/>
  <c r="CD93" i="2"/>
  <c r="G1309" i="13" s="1"/>
  <c r="CH93" i="2"/>
  <c r="AI94" i="2"/>
  <c r="AJ94" i="2"/>
  <c r="CE94" i="2"/>
  <c r="AT94" i="2"/>
  <c r="D90" i="12" s="1"/>
  <c r="B90" i="13"/>
  <c r="C90" i="13"/>
  <c r="BS94" i="2"/>
  <c r="K90" i="12" s="1"/>
  <c r="BT94" i="2"/>
  <c r="G90" i="13" s="1"/>
  <c r="BZ94" i="2"/>
  <c r="G822" i="13" s="1"/>
  <c r="CA94" i="2"/>
  <c r="G944" i="13" s="1"/>
  <c r="CD94" i="2"/>
  <c r="G1310" i="13" s="1"/>
  <c r="CH94" i="2"/>
  <c r="AH94" i="2" s="1"/>
  <c r="CI94" i="2"/>
  <c r="F94" i="2" s="1"/>
  <c r="AI95" i="2"/>
  <c r="AJ95" i="2"/>
  <c r="CE95" i="2"/>
  <c r="AT95" i="2"/>
  <c r="D91" i="12" s="1"/>
  <c r="B91" i="13"/>
  <c r="C91" i="13"/>
  <c r="BS95" i="2"/>
  <c r="K91" i="12" s="1"/>
  <c r="BT95" i="2"/>
  <c r="G91" i="13" s="1"/>
  <c r="BZ95" i="2"/>
  <c r="G823" i="13" s="1"/>
  <c r="CA95" i="2"/>
  <c r="G945" i="13" s="1"/>
  <c r="CD95" i="2"/>
  <c r="G1311" i="13" s="1"/>
  <c r="CH95" i="2"/>
  <c r="AI96" i="2"/>
  <c r="AJ96" i="2"/>
  <c r="CE96" i="2"/>
  <c r="AT96" i="2"/>
  <c r="D92" i="12" s="1"/>
  <c r="B92" i="13"/>
  <c r="C92" i="13"/>
  <c r="BS96" i="2"/>
  <c r="K92" i="12" s="1"/>
  <c r="BT96" i="2"/>
  <c r="G92" i="13" s="1"/>
  <c r="BZ96" i="2"/>
  <c r="G824" i="13" s="1"/>
  <c r="CA96" i="2"/>
  <c r="G946" i="13" s="1"/>
  <c r="CD96" i="2"/>
  <c r="G1312" i="13" s="1"/>
  <c r="CH96" i="2"/>
  <c r="AI97" i="2"/>
  <c r="AJ97" i="2"/>
  <c r="CE97" i="2"/>
  <c r="AT97" i="2"/>
  <c r="D93" i="12" s="1"/>
  <c r="B93" i="13"/>
  <c r="C93" i="13"/>
  <c r="BS97" i="2"/>
  <c r="K93" i="12" s="1"/>
  <c r="BT97" i="2"/>
  <c r="G93" i="13" s="1"/>
  <c r="BZ97" i="2"/>
  <c r="G825" i="13" s="1"/>
  <c r="CA97" i="2"/>
  <c r="G947" i="13" s="1"/>
  <c r="CD97" i="2"/>
  <c r="G1313" i="13" s="1"/>
  <c r="CF97" i="2"/>
  <c r="CH97" i="2"/>
  <c r="AH97" i="2" s="1"/>
  <c r="CI97" i="2"/>
  <c r="F97" i="2" s="1"/>
  <c r="AI98" i="2"/>
  <c r="AJ98" i="2"/>
  <c r="CE98" i="2"/>
  <c r="AT98" i="2"/>
  <c r="D94" i="12" s="1"/>
  <c r="B94" i="13"/>
  <c r="C94" i="13"/>
  <c r="BS98" i="2"/>
  <c r="K94" i="12" s="1"/>
  <c r="BT98" i="2"/>
  <c r="G94" i="13" s="1"/>
  <c r="BZ98" i="2"/>
  <c r="G826" i="13" s="1"/>
  <c r="CA98" i="2"/>
  <c r="G948" i="13" s="1"/>
  <c r="CD98" i="2"/>
  <c r="G1314" i="13" s="1"/>
  <c r="CH98" i="2"/>
  <c r="AH98" i="2" s="1"/>
  <c r="AI99" i="2"/>
  <c r="AJ99" i="2"/>
  <c r="CE99" i="2"/>
  <c r="AT99" i="2"/>
  <c r="D95" i="12" s="1"/>
  <c r="B95" i="13"/>
  <c r="C95" i="13"/>
  <c r="BS99" i="2"/>
  <c r="K95" i="12" s="1"/>
  <c r="BT99" i="2"/>
  <c r="G95" i="13" s="1"/>
  <c r="BZ99" i="2"/>
  <c r="G827" i="13" s="1"/>
  <c r="CA99" i="2"/>
  <c r="G949" i="13" s="1"/>
  <c r="CD99" i="2"/>
  <c r="G1315" i="13" s="1"/>
  <c r="CH99" i="2"/>
  <c r="AH99" i="2" s="1"/>
  <c r="CI99" i="2"/>
  <c r="F99" i="2" s="1"/>
  <c r="AI100" i="2"/>
  <c r="AJ100" i="2"/>
  <c r="CF100" i="2"/>
  <c r="AT100" i="2"/>
  <c r="D96" i="12" s="1"/>
  <c r="B96" i="13"/>
  <c r="C96" i="13"/>
  <c r="BS100" i="2"/>
  <c r="K96" i="12" s="1"/>
  <c r="BT100" i="2"/>
  <c r="G96" i="13" s="1"/>
  <c r="BZ100" i="2"/>
  <c r="G828" i="13" s="1"/>
  <c r="CA100" i="2"/>
  <c r="G950" i="13" s="1"/>
  <c r="CD100" i="2"/>
  <c r="G1316" i="13" s="1"/>
  <c r="CH100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V64" i="4"/>
  <c r="W64" i="4"/>
  <c r="X64" i="4"/>
  <c r="Y64" i="4"/>
  <c r="Z64" i="4"/>
  <c r="AA64" i="4"/>
  <c r="AB64" i="4"/>
  <c r="AC64" i="4"/>
  <c r="AD64" i="4"/>
  <c r="AE64" i="4"/>
  <c r="AF64" i="4"/>
  <c r="AG64" i="4"/>
  <c r="V65" i="4"/>
  <c r="W65" i="4"/>
  <c r="X65" i="4"/>
  <c r="Y65" i="4"/>
  <c r="Z65" i="4"/>
  <c r="AA65" i="4"/>
  <c r="AB65" i="4"/>
  <c r="AC65" i="4"/>
  <c r="AD65" i="4"/>
  <c r="AE65" i="4"/>
  <c r="AF65" i="4"/>
  <c r="AG65" i="4"/>
  <c r="V66" i="4"/>
  <c r="W66" i="4"/>
  <c r="X66" i="4"/>
  <c r="Y66" i="4"/>
  <c r="Z66" i="4"/>
  <c r="AA66" i="4"/>
  <c r="AB66" i="4"/>
  <c r="AC66" i="4"/>
  <c r="AD66" i="4"/>
  <c r="AE66" i="4"/>
  <c r="AF66" i="4"/>
  <c r="AG66" i="4"/>
  <c r="V67" i="4"/>
  <c r="W67" i="4"/>
  <c r="X67" i="4"/>
  <c r="Y67" i="4"/>
  <c r="Z67" i="4"/>
  <c r="AA67" i="4"/>
  <c r="AB67" i="4"/>
  <c r="AC67" i="4"/>
  <c r="AD67" i="4"/>
  <c r="AE67" i="4"/>
  <c r="AF67" i="4"/>
  <c r="AG67" i="4"/>
  <c r="V68" i="4"/>
  <c r="W68" i="4"/>
  <c r="X68" i="4"/>
  <c r="Y68" i="4"/>
  <c r="Z68" i="4"/>
  <c r="AA68" i="4"/>
  <c r="AB68" i="4"/>
  <c r="AC68" i="4"/>
  <c r="AD68" i="4"/>
  <c r="AE68" i="4"/>
  <c r="AF68" i="4"/>
  <c r="AG68" i="4"/>
  <c r="V69" i="4"/>
  <c r="W69" i="4"/>
  <c r="X69" i="4"/>
  <c r="Y69" i="4"/>
  <c r="Z69" i="4"/>
  <c r="AA69" i="4"/>
  <c r="AB69" i="4"/>
  <c r="AC69" i="4"/>
  <c r="AD69" i="4"/>
  <c r="AE69" i="4"/>
  <c r="AF69" i="4"/>
  <c r="AG69" i="4"/>
  <c r="V70" i="4"/>
  <c r="W70" i="4"/>
  <c r="X70" i="4"/>
  <c r="Y70" i="4"/>
  <c r="Z70" i="4"/>
  <c r="AA70" i="4"/>
  <c r="AB70" i="4"/>
  <c r="AC70" i="4"/>
  <c r="AD70" i="4"/>
  <c r="AE70" i="4"/>
  <c r="AF70" i="4"/>
  <c r="AG70" i="4"/>
  <c r="V71" i="4"/>
  <c r="W71" i="4"/>
  <c r="X71" i="4"/>
  <c r="Y71" i="4"/>
  <c r="Z71" i="4"/>
  <c r="AA71" i="4"/>
  <c r="AB71" i="4"/>
  <c r="AC71" i="4"/>
  <c r="AD71" i="4"/>
  <c r="AE71" i="4"/>
  <c r="AF71" i="4"/>
  <c r="AG71" i="4"/>
  <c r="V72" i="4"/>
  <c r="W72" i="4"/>
  <c r="X72" i="4"/>
  <c r="Y72" i="4"/>
  <c r="Z72" i="4"/>
  <c r="AA72" i="4"/>
  <c r="AB72" i="4"/>
  <c r="AC72" i="4"/>
  <c r="AD72" i="4"/>
  <c r="AE72" i="4"/>
  <c r="AF72" i="4"/>
  <c r="AG72" i="4"/>
  <c r="V73" i="4"/>
  <c r="W73" i="4"/>
  <c r="X73" i="4"/>
  <c r="Y73" i="4"/>
  <c r="Z73" i="4"/>
  <c r="AA73" i="4"/>
  <c r="AB73" i="4"/>
  <c r="AC73" i="4"/>
  <c r="AD73" i="4"/>
  <c r="AE73" i="4"/>
  <c r="AF73" i="4"/>
  <c r="AG73" i="4"/>
  <c r="V74" i="4"/>
  <c r="W74" i="4"/>
  <c r="X74" i="4"/>
  <c r="Y74" i="4"/>
  <c r="Z74" i="4"/>
  <c r="AA74" i="4"/>
  <c r="AB74" i="4"/>
  <c r="AC74" i="4"/>
  <c r="AD74" i="4"/>
  <c r="AE74" i="4"/>
  <c r="AF74" i="4"/>
  <c r="AG74" i="4"/>
  <c r="V75" i="4"/>
  <c r="W75" i="4"/>
  <c r="X75" i="4"/>
  <c r="Y75" i="4"/>
  <c r="Z75" i="4"/>
  <c r="AA75" i="4"/>
  <c r="AB75" i="4"/>
  <c r="AC75" i="4"/>
  <c r="AD75" i="4"/>
  <c r="AE75" i="4"/>
  <c r="AF75" i="4"/>
  <c r="AG75" i="4"/>
  <c r="V76" i="4"/>
  <c r="W76" i="4"/>
  <c r="X76" i="4"/>
  <c r="Y76" i="4"/>
  <c r="Z76" i="4"/>
  <c r="AA76" i="4"/>
  <c r="AB76" i="4"/>
  <c r="AC76" i="4"/>
  <c r="AD76" i="4"/>
  <c r="AE76" i="4"/>
  <c r="AF76" i="4"/>
  <c r="AG76" i="4"/>
  <c r="V77" i="4"/>
  <c r="W77" i="4"/>
  <c r="X77" i="4"/>
  <c r="Y77" i="4"/>
  <c r="Z77" i="4"/>
  <c r="AA77" i="4"/>
  <c r="AB77" i="4"/>
  <c r="AC77" i="4"/>
  <c r="AD77" i="4"/>
  <c r="AE77" i="4"/>
  <c r="AF77" i="4"/>
  <c r="AG77" i="4"/>
  <c r="V78" i="4"/>
  <c r="W78" i="4"/>
  <c r="X78" i="4"/>
  <c r="Y78" i="4"/>
  <c r="Z78" i="4"/>
  <c r="AA78" i="4"/>
  <c r="AB78" i="4"/>
  <c r="AC78" i="4"/>
  <c r="AD78" i="4"/>
  <c r="AE78" i="4"/>
  <c r="AF78" i="4"/>
  <c r="AG78" i="4"/>
  <c r="V79" i="4"/>
  <c r="W79" i="4"/>
  <c r="X79" i="4"/>
  <c r="Y79" i="4"/>
  <c r="Z79" i="4"/>
  <c r="AA79" i="4"/>
  <c r="AB79" i="4"/>
  <c r="AC79" i="4"/>
  <c r="AD79" i="4"/>
  <c r="AE79" i="4"/>
  <c r="AF79" i="4"/>
  <c r="AG79" i="4"/>
  <c r="V80" i="4"/>
  <c r="W80" i="4"/>
  <c r="X80" i="4"/>
  <c r="Y80" i="4"/>
  <c r="Z80" i="4"/>
  <c r="AA80" i="4"/>
  <c r="AB80" i="4"/>
  <c r="AC80" i="4"/>
  <c r="AD80" i="4"/>
  <c r="AE80" i="4"/>
  <c r="AF80" i="4"/>
  <c r="AG80" i="4"/>
  <c r="V81" i="4"/>
  <c r="W81" i="4"/>
  <c r="X81" i="4"/>
  <c r="Y81" i="4"/>
  <c r="Z81" i="4"/>
  <c r="AA81" i="4"/>
  <c r="AB81" i="4"/>
  <c r="AC81" i="4"/>
  <c r="AD81" i="4"/>
  <c r="AE81" i="4"/>
  <c r="AF81" i="4"/>
  <c r="AG81" i="4"/>
  <c r="V82" i="4"/>
  <c r="W82" i="4"/>
  <c r="X82" i="4"/>
  <c r="Y82" i="4"/>
  <c r="Z82" i="4"/>
  <c r="AA82" i="4"/>
  <c r="AB82" i="4"/>
  <c r="AC82" i="4"/>
  <c r="AD82" i="4"/>
  <c r="AE82" i="4"/>
  <c r="AF82" i="4"/>
  <c r="AG82" i="4"/>
  <c r="V83" i="4"/>
  <c r="W83" i="4"/>
  <c r="X83" i="4"/>
  <c r="Y83" i="4"/>
  <c r="Z83" i="4"/>
  <c r="AA83" i="4"/>
  <c r="AB83" i="4"/>
  <c r="AC83" i="4"/>
  <c r="AD83" i="4"/>
  <c r="AE83" i="4"/>
  <c r="AF83" i="4"/>
  <c r="AG83" i="4"/>
  <c r="V84" i="4"/>
  <c r="W84" i="4"/>
  <c r="X84" i="4"/>
  <c r="Y84" i="4"/>
  <c r="Z84" i="4"/>
  <c r="AA84" i="4"/>
  <c r="AB84" i="4"/>
  <c r="AC84" i="4"/>
  <c r="AD84" i="4"/>
  <c r="AE84" i="4"/>
  <c r="AF84" i="4"/>
  <c r="AG84" i="4"/>
  <c r="V85" i="4"/>
  <c r="W85" i="4"/>
  <c r="X85" i="4"/>
  <c r="Y85" i="4"/>
  <c r="Z85" i="4"/>
  <c r="AA85" i="4"/>
  <c r="AB85" i="4"/>
  <c r="AC85" i="4"/>
  <c r="AD85" i="4"/>
  <c r="AE85" i="4"/>
  <c r="AF85" i="4"/>
  <c r="AG85" i="4"/>
  <c r="V86" i="4"/>
  <c r="W86" i="4"/>
  <c r="X86" i="4"/>
  <c r="Y86" i="4"/>
  <c r="Z86" i="4"/>
  <c r="AA86" i="4"/>
  <c r="AB86" i="4"/>
  <c r="AC86" i="4"/>
  <c r="AD86" i="4"/>
  <c r="AE86" i="4"/>
  <c r="AF86" i="4"/>
  <c r="AG86" i="4"/>
  <c r="V87" i="4"/>
  <c r="W87" i="4"/>
  <c r="X87" i="4"/>
  <c r="Y87" i="4"/>
  <c r="Z87" i="4"/>
  <c r="AA87" i="4"/>
  <c r="AB87" i="4"/>
  <c r="AC87" i="4"/>
  <c r="AD87" i="4"/>
  <c r="AE87" i="4"/>
  <c r="AF87" i="4"/>
  <c r="AG87" i="4"/>
  <c r="V88" i="4"/>
  <c r="W88" i="4"/>
  <c r="X88" i="4"/>
  <c r="Y88" i="4"/>
  <c r="Z88" i="4"/>
  <c r="AA88" i="4"/>
  <c r="AB88" i="4"/>
  <c r="AC88" i="4"/>
  <c r="AD88" i="4"/>
  <c r="AE88" i="4"/>
  <c r="AF88" i="4"/>
  <c r="AG88" i="4"/>
  <c r="V89" i="4"/>
  <c r="W89" i="4"/>
  <c r="X89" i="4"/>
  <c r="Y89" i="4"/>
  <c r="Z89" i="4"/>
  <c r="AA89" i="4"/>
  <c r="AB89" i="4"/>
  <c r="AC89" i="4"/>
  <c r="AD89" i="4"/>
  <c r="AE89" i="4"/>
  <c r="AF89" i="4"/>
  <c r="AG89" i="4"/>
  <c r="V90" i="4"/>
  <c r="W90" i="4"/>
  <c r="X90" i="4"/>
  <c r="Y90" i="4"/>
  <c r="Z90" i="4"/>
  <c r="AA90" i="4"/>
  <c r="AB90" i="4"/>
  <c r="AC90" i="4"/>
  <c r="AD90" i="4"/>
  <c r="AE90" i="4"/>
  <c r="AF90" i="4"/>
  <c r="AG90" i="4"/>
  <c r="V91" i="4"/>
  <c r="W91" i="4"/>
  <c r="X91" i="4"/>
  <c r="Y91" i="4"/>
  <c r="Z91" i="4"/>
  <c r="AA91" i="4"/>
  <c r="AB91" i="4"/>
  <c r="AC91" i="4"/>
  <c r="AD91" i="4"/>
  <c r="AE91" i="4"/>
  <c r="AF91" i="4"/>
  <c r="AG91" i="4"/>
  <c r="V92" i="4"/>
  <c r="W92" i="4"/>
  <c r="X92" i="4"/>
  <c r="Y92" i="4"/>
  <c r="Z92" i="4"/>
  <c r="AA92" i="4"/>
  <c r="AB92" i="4"/>
  <c r="AC92" i="4"/>
  <c r="AD92" i="4"/>
  <c r="AE92" i="4"/>
  <c r="AF92" i="4"/>
  <c r="AG92" i="4"/>
  <c r="V93" i="4"/>
  <c r="W93" i="4"/>
  <c r="X93" i="4"/>
  <c r="Y93" i="4"/>
  <c r="Z93" i="4"/>
  <c r="AA93" i="4"/>
  <c r="AB93" i="4"/>
  <c r="AC93" i="4"/>
  <c r="AD93" i="4"/>
  <c r="AE93" i="4"/>
  <c r="AF93" i="4"/>
  <c r="AG93" i="4"/>
  <c r="V94" i="4"/>
  <c r="W94" i="4"/>
  <c r="X94" i="4"/>
  <c r="Y94" i="4"/>
  <c r="Z94" i="4"/>
  <c r="AA94" i="4"/>
  <c r="AB94" i="4"/>
  <c r="AC94" i="4"/>
  <c r="AD94" i="4"/>
  <c r="AE94" i="4"/>
  <c r="AF94" i="4"/>
  <c r="AG94" i="4"/>
  <c r="V95" i="4"/>
  <c r="W95" i="4"/>
  <c r="X95" i="4"/>
  <c r="Y95" i="4"/>
  <c r="Z95" i="4"/>
  <c r="AA95" i="4"/>
  <c r="AB95" i="4"/>
  <c r="AC95" i="4"/>
  <c r="AD95" i="4"/>
  <c r="AE95" i="4"/>
  <c r="AF95" i="4"/>
  <c r="AG95" i="4"/>
  <c r="V96" i="4"/>
  <c r="W96" i="4"/>
  <c r="X96" i="4"/>
  <c r="Y96" i="4"/>
  <c r="Z96" i="4"/>
  <c r="AA96" i="4"/>
  <c r="AB96" i="4"/>
  <c r="AC96" i="4"/>
  <c r="AD96" i="4"/>
  <c r="AE96" i="4"/>
  <c r="AF96" i="4"/>
  <c r="AG96" i="4"/>
  <c r="V97" i="4"/>
  <c r="W97" i="4"/>
  <c r="X97" i="4"/>
  <c r="Y97" i="4"/>
  <c r="Z97" i="4"/>
  <c r="AA97" i="4"/>
  <c r="AB97" i="4"/>
  <c r="AC97" i="4"/>
  <c r="AD97" i="4"/>
  <c r="AE97" i="4"/>
  <c r="AF97" i="4"/>
  <c r="AG97" i="4"/>
  <c r="V98" i="4"/>
  <c r="W98" i="4"/>
  <c r="X98" i="4"/>
  <c r="Y98" i="4"/>
  <c r="Z98" i="4"/>
  <c r="AA98" i="4"/>
  <c r="AB98" i="4"/>
  <c r="AC98" i="4"/>
  <c r="AD98" i="4"/>
  <c r="AE98" i="4"/>
  <c r="AF98" i="4"/>
  <c r="AG98" i="4"/>
  <c r="V99" i="4"/>
  <c r="W99" i="4"/>
  <c r="X99" i="4"/>
  <c r="Y99" i="4"/>
  <c r="Z99" i="4"/>
  <c r="AA99" i="4"/>
  <c r="AB99" i="4"/>
  <c r="AC99" i="4"/>
  <c r="AD99" i="4"/>
  <c r="AE99" i="4"/>
  <c r="AF99" i="4"/>
  <c r="AG99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V141" i="4"/>
  <c r="W141" i="4"/>
  <c r="X141" i="4"/>
  <c r="Y141" i="4"/>
  <c r="Z141" i="4"/>
  <c r="AA141" i="4"/>
  <c r="AB141" i="4"/>
  <c r="AC141" i="4"/>
  <c r="AD141" i="4"/>
  <c r="AE141" i="4"/>
  <c r="AF141" i="4"/>
  <c r="AG141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V156" i="4"/>
  <c r="W156" i="4"/>
  <c r="X156" i="4"/>
  <c r="Y156" i="4"/>
  <c r="Z156" i="4"/>
  <c r="AA156" i="4"/>
  <c r="AB156" i="4"/>
  <c r="AC156" i="4"/>
  <c r="AD156" i="4"/>
  <c r="AE156" i="4"/>
  <c r="AF156" i="4"/>
  <c r="AG156" i="4"/>
  <c r="V157" i="4"/>
  <c r="W157" i="4"/>
  <c r="X157" i="4"/>
  <c r="Y157" i="4"/>
  <c r="Z157" i="4"/>
  <c r="AA157" i="4"/>
  <c r="AB157" i="4"/>
  <c r="AC157" i="4"/>
  <c r="AD157" i="4"/>
  <c r="AE157" i="4"/>
  <c r="AF157" i="4"/>
  <c r="AG157" i="4"/>
  <c r="V158" i="4"/>
  <c r="W158" i="4"/>
  <c r="X158" i="4"/>
  <c r="Y158" i="4"/>
  <c r="Z158" i="4"/>
  <c r="AA158" i="4"/>
  <c r="AB158" i="4"/>
  <c r="AC158" i="4"/>
  <c r="AD158" i="4"/>
  <c r="AE158" i="4"/>
  <c r="AF158" i="4"/>
  <c r="AG158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V161" i="4"/>
  <c r="W161" i="4"/>
  <c r="X161" i="4"/>
  <c r="Y161" i="4"/>
  <c r="Z161" i="4"/>
  <c r="AA161" i="4"/>
  <c r="AB161" i="4"/>
  <c r="AC161" i="4"/>
  <c r="AD161" i="4"/>
  <c r="AE161" i="4"/>
  <c r="AF161" i="4"/>
  <c r="AG161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V166" i="4"/>
  <c r="W166" i="4"/>
  <c r="X166" i="4"/>
  <c r="Y166" i="4"/>
  <c r="Z166" i="4"/>
  <c r="AA166" i="4"/>
  <c r="AB166" i="4"/>
  <c r="AC166" i="4"/>
  <c r="AD166" i="4"/>
  <c r="AE166" i="4"/>
  <c r="AF166" i="4"/>
  <c r="AG166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V170" i="4"/>
  <c r="W170" i="4"/>
  <c r="X170" i="4"/>
  <c r="Y170" i="4"/>
  <c r="Z170" i="4"/>
  <c r="AA170" i="4"/>
  <c r="AB170" i="4"/>
  <c r="AC170" i="4"/>
  <c r="AD170" i="4"/>
  <c r="AE170" i="4"/>
  <c r="AF170" i="4"/>
  <c r="AG170" i="4"/>
  <c r="V171" i="4"/>
  <c r="W171" i="4"/>
  <c r="X171" i="4"/>
  <c r="Y171" i="4"/>
  <c r="Z171" i="4"/>
  <c r="AA171" i="4"/>
  <c r="AB171" i="4"/>
  <c r="AC171" i="4"/>
  <c r="AD171" i="4"/>
  <c r="AE171" i="4"/>
  <c r="AF171" i="4"/>
  <c r="AG171" i="4"/>
  <c r="V172" i="4"/>
  <c r="W172" i="4"/>
  <c r="X172" i="4"/>
  <c r="Y172" i="4"/>
  <c r="Z172" i="4"/>
  <c r="AA172" i="4"/>
  <c r="AB172" i="4"/>
  <c r="AC172" i="4"/>
  <c r="AD172" i="4"/>
  <c r="AE172" i="4"/>
  <c r="AF172" i="4"/>
  <c r="AG172" i="4"/>
  <c r="V173" i="4"/>
  <c r="W173" i="4"/>
  <c r="X173" i="4"/>
  <c r="Y173" i="4"/>
  <c r="Z173" i="4"/>
  <c r="AA173" i="4"/>
  <c r="AB173" i="4"/>
  <c r="AC173" i="4"/>
  <c r="AD173" i="4"/>
  <c r="AE173" i="4"/>
  <c r="AF173" i="4"/>
  <c r="AG173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V176" i="4"/>
  <c r="W176" i="4"/>
  <c r="X176" i="4"/>
  <c r="Y176" i="4"/>
  <c r="Z176" i="4"/>
  <c r="AA176" i="4"/>
  <c r="AB176" i="4"/>
  <c r="AC176" i="4"/>
  <c r="AD176" i="4"/>
  <c r="AE176" i="4"/>
  <c r="AF176" i="4"/>
  <c r="AG176" i="4"/>
  <c r="V177" i="4"/>
  <c r="W177" i="4"/>
  <c r="X177" i="4"/>
  <c r="Y177" i="4"/>
  <c r="Z177" i="4"/>
  <c r="AA177" i="4"/>
  <c r="AB177" i="4"/>
  <c r="AC177" i="4"/>
  <c r="AD177" i="4"/>
  <c r="AE177" i="4"/>
  <c r="AF177" i="4"/>
  <c r="AG177" i="4"/>
  <c r="V178" i="4"/>
  <c r="W178" i="4"/>
  <c r="X178" i="4"/>
  <c r="Y178" i="4"/>
  <c r="Z178" i="4"/>
  <c r="AA178" i="4"/>
  <c r="AB178" i="4"/>
  <c r="AC178" i="4"/>
  <c r="AD178" i="4"/>
  <c r="AE178" i="4"/>
  <c r="AF178" i="4"/>
  <c r="AG178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V180" i="4"/>
  <c r="W180" i="4"/>
  <c r="X180" i="4"/>
  <c r="Y180" i="4"/>
  <c r="Z180" i="4"/>
  <c r="AA180" i="4"/>
  <c r="AB180" i="4"/>
  <c r="AC180" i="4"/>
  <c r="AD180" i="4"/>
  <c r="AE180" i="4"/>
  <c r="AF180" i="4"/>
  <c r="AG180" i="4"/>
  <c r="V181" i="4"/>
  <c r="W181" i="4"/>
  <c r="X181" i="4"/>
  <c r="Y181" i="4"/>
  <c r="Z181" i="4"/>
  <c r="AA181" i="4"/>
  <c r="AB181" i="4"/>
  <c r="AC181" i="4"/>
  <c r="AD181" i="4"/>
  <c r="AE181" i="4"/>
  <c r="AF181" i="4"/>
  <c r="AG181" i="4"/>
  <c r="V182" i="4"/>
  <c r="W182" i="4"/>
  <c r="X182" i="4"/>
  <c r="Y182" i="4"/>
  <c r="Z182" i="4"/>
  <c r="AA182" i="4"/>
  <c r="AB182" i="4"/>
  <c r="AC182" i="4"/>
  <c r="AD182" i="4"/>
  <c r="AE182" i="4"/>
  <c r="AF182" i="4"/>
  <c r="AG182" i="4"/>
  <c r="V183" i="4"/>
  <c r="W183" i="4"/>
  <c r="X183" i="4"/>
  <c r="Y183" i="4"/>
  <c r="Z183" i="4"/>
  <c r="AA183" i="4"/>
  <c r="AB183" i="4"/>
  <c r="AC183" i="4"/>
  <c r="AD183" i="4"/>
  <c r="AE183" i="4"/>
  <c r="AF183" i="4"/>
  <c r="AG183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V185" i="4"/>
  <c r="W185" i="4"/>
  <c r="X185" i="4"/>
  <c r="Y185" i="4"/>
  <c r="Z185" i="4"/>
  <c r="AA185" i="4"/>
  <c r="AB185" i="4"/>
  <c r="AC185" i="4"/>
  <c r="AD185" i="4"/>
  <c r="AE185" i="4"/>
  <c r="AF185" i="4"/>
  <c r="AG185" i="4"/>
  <c r="V186" i="4"/>
  <c r="W186" i="4"/>
  <c r="X186" i="4"/>
  <c r="Y186" i="4"/>
  <c r="Z186" i="4"/>
  <c r="AA186" i="4"/>
  <c r="AB186" i="4"/>
  <c r="AC186" i="4"/>
  <c r="AD186" i="4"/>
  <c r="AE186" i="4"/>
  <c r="AF186" i="4"/>
  <c r="AG186" i="4"/>
  <c r="V187" i="4"/>
  <c r="W187" i="4"/>
  <c r="X187" i="4"/>
  <c r="Y187" i="4"/>
  <c r="Z187" i="4"/>
  <c r="AA187" i="4"/>
  <c r="AB187" i="4"/>
  <c r="AC187" i="4"/>
  <c r="AD187" i="4"/>
  <c r="AE187" i="4"/>
  <c r="AF187" i="4"/>
  <c r="AG187" i="4"/>
  <c r="V188" i="4"/>
  <c r="W188" i="4"/>
  <c r="X188" i="4"/>
  <c r="Y188" i="4"/>
  <c r="Z188" i="4"/>
  <c r="AA188" i="4"/>
  <c r="AB188" i="4"/>
  <c r="AC188" i="4"/>
  <c r="AD188" i="4"/>
  <c r="AE188" i="4"/>
  <c r="AF188" i="4"/>
  <c r="AG188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V190" i="4"/>
  <c r="W190" i="4"/>
  <c r="X190" i="4"/>
  <c r="Y190" i="4"/>
  <c r="Z190" i="4"/>
  <c r="AA190" i="4"/>
  <c r="AB190" i="4"/>
  <c r="AC190" i="4"/>
  <c r="AD190" i="4"/>
  <c r="AE190" i="4"/>
  <c r="AF190" i="4"/>
  <c r="AG190" i="4"/>
  <c r="V191" i="4"/>
  <c r="W191" i="4"/>
  <c r="X191" i="4"/>
  <c r="Y191" i="4"/>
  <c r="Z191" i="4"/>
  <c r="AA191" i="4"/>
  <c r="AB191" i="4"/>
  <c r="AC191" i="4"/>
  <c r="AD191" i="4"/>
  <c r="AE191" i="4"/>
  <c r="AF191" i="4"/>
  <c r="AG191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V193" i="4"/>
  <c r="W193" i="4"/>
  <c r="X193" i="4"/>
  <c r="Y193" i="4"/>
  <c r="Z193" i="4"/>
  <c r="AA193" i="4"/>
  <c r="AB193" i="4"/>
  <c r="AC193" i="4"/>
  <c r="AD193" i="4"/>
  <c r="AE193" i="4"/>
  <c r="AF193" i="4"/>
  <c r="AG193" i="4"/>
  <c r="V54" i="4"/>
  <c r="W54" i="4"/>
  <c r="X54" i="4"/>
  <c r="Y54" i="4"/>
  <c r="Z54" i="4"/>
  <c r="AA54" i="4"/>
  <c r="AB54" i="4"/>
  <c r="AC54" i="4"/>
  <c r="AD54" i="4"/>
  <c r="AE54" i="4"/>
  <c r="AF54" i="4"/>
  <c r="W55" i="4"/>
  <c r="X55" i="4"/>
  <c r="Y55" i="4"/>
  <c r="AA55" i="4"/>
  <c r="AB55" i="4"/>
  <c r="AC55" i="4"/>
  <c r="AE55" i="4"/>
  <c r="AF55" i="4"/>
  <c r="V50" i="4"/>
  <c r="W50" i="4"/>
  <c r="X50" i="4"/>
  <c r="Y50" i="4"/>
  <c r="Z50" i="4"/>
  <c r="AA50" i="4"/>
  <c r="AB50" i="4"/>
  <c r="AC50" i="4"/>
  <c r="AD50" i="4"/>
  <c r="AE50" i="4"/>
  <c r="AF50" i="4"/>
  <c r="AG50" i="4"/>
  <c r="U5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AH93" i="2" l="1"/>
  <c r="E93" i="2" s="1"/>
  <c r="AR93" i="2" s="1"/>
  <c r="D1065" i="13" s="1"/>
  <c r="D93" i="2"/>
  <c r="AV93" i="2" s="1"/>
  <c r="AH92" i="2"/>
  <c r="E92" i="2" s="1"/>
  <c r="AR92" i="2" s="1"/>
  <c r="D1308" i="13" s="1"/>
  <c r="D92" i="2"/>
  <c r="AV92" i="2" s="1"/>
  <c r="AH91" i="2"/>
  <c r="E91" i="2" s="1"/>
  <c r="AR91" i="2" s="1"/>
  <c r="D941" i="13" s="1"/>
  <c r="D91" i="2"/>
  <c r="AV91" i="2" s="1"/>
  <c r="AH90" i="2"/>
  <c r="E90" i="2" s="1"/>
  <c r="AR90" i="2" s="1"/>
  <c r="D818" i="13" s="1"/>
  <c r="D90" i="2"/>
  <c r="AV90" i="2" s="1"/>
  <c r="AH85" i="2"/>
  <c r="E85" i="2" s="1"/>
  <c r="AR85" i="2" s="1"/>
  <c r="D1057" i="13" s="1"/>
  <c r="D85" i="2"/>
  <c r="AV85" i="2" s="1"/>
  <c r="AH84" i="2"/>
  <c r="E84" i="2" s="1"/>
  <c r="AR84" i="2" s="1"/>
  <c r="D84" i="2"/>
  <c r="AV84" i="2" s="1"/>
  <c r="AH83" i="2"/>
  <c r="E83" i="2" s="1"/>
  <c r="AR83" i="2" s="1"/>
  <c r="D1177" i="13" s="1"/>
  <c r="D83" i="2"/>
  <c r="AV83" i="2" s="1"/>
  <c r="AH82" i="2"/>
  <c r="E82" i="2" s="1"/>
  <c r="AR82" i="2" s="1"/>
  <c r="D1054" i="13" s="1"/>
  <c r="D82" i="2"/>
  <c r="AV82" i="2" s="1"/>
  <c r="D820" i="13"/>
  <c r="AM100" i="2"/>
  <c r="AP100" i="2" s="1"/>
  <c r="AM92" i="2"/>
  <c r="AP92" i="2" s="1"/>
  <c r="CI83" i="2"/>
  <c r="F83" i="2" s="1"/>
  <c r="AM82" i="2"/>
  <c r="AP82" i="2" s="1"/>
  <c r="AU89" i="2"/>
  <c r="C85" i="12" s="1"/>
  <c r="CI85" i="2"/>
  <c r="F85" i="2" s="1"/>
  <c r="CG100" i="2"/>
  <c r="CF91" i="2"/>
  <c r="F93" i="12"/>
  <c r="F95" i="12"/>
  <c r="F94" i="12"/>
  <c r="F90" i="12"/>
  <c r="CG90" i="2"/>
  <c r="CE100" i="2"/>
  <c r="AM99" i="2"/>
  <c r="AP99" i="2" s="1"/>
  <c r="CG86" i="2"/>
  <c r="AU83" i="2"/>
  <c r="C79" i="12" s="1"/>
  <c r="CG92" i="2"/>
  <c r="CF93" i="2"/>
  <c r="AU87" i="2"/>
  <c r="C83" i="12" s="1"/>
  <c r="CI100" i="2"/>
  <c r="F100" i="2" s="1"/>
  <c r="AH100" i="2"/>
  <c r="CI95" i="2"/>
  <c r="F95" i="2" s="1"/>
  <c r="AH95" i="2"/>
  <c r="CI93" i="2"/>
  <c r="F93" i="2" s="1"/>
  <c r="CI92" i="2"/>
  <c r="F92" i="2" s="1"/>
  <c r="CI91" i="2"/>
  <c r="F91" i="2" s="1"/>
  <c r="CI90" i="2"/>
  <c r="F90" i="2" s="1"/>
  <c r="CI89" i="2"/>
  <c r="F89" i="2" s="1"/>
  <c r="AH89" i="2"/>
  <c r="E89" i="2" s="1"/>
  <c r="AR89" i="2" s="1"/>
  <c r="CI87" i="2"/>
  <c r="F87" i="2" s="1"/>
  <c r="AH87" i="2"/>
  <c r="E87" i="2" s="1"/>
  <c r="AR87" i="2" s="1"/>
  <c r="CI84" i="2"/>
  <c r="F84" i="2" s="1"/>
  <c r="CI96" i="2"/>
  <c r="F96" i="2" s="1"/>
  <c r="AH96" i="2"/>
  <c r="CI98" i="2"/>
  <c r="F98" i="2" s="1"/>
  <c r="CI88" i="2"/>
  <c r="F88" i="2" s="1"/>
  <c r="AH88" i="2"/>
  <c r="E88" i="2" s="1"/>
  <c r="AR88" i="2" s="1"/>
  <c r="CI86" i="2"/>
  <c r="F86" i="2" s="1"/>
  <c r="AH86" i="2"/>
  <c r="E86" i="2" s="1"/>
  <c r="AR86" i="2" s="1"/>
  <c r="CI82" i="2"/>
  <c r="F82" i="2" s="1"/>
  <c r="CI81" i="2"/>
  <c r="F81" i="2" s="1"/>
  <c r="AH81" i="2"/>
  <c r="E81" i="2" s="1"/>
  <c r="AR81" i="2" s="1"/>
  <c r="CE92" i="2"/>
  <c r="AM88" i="2"/>
  <c r="AP88" i="2" s="1"/>
  <c r="CG87" i="2"/>
  <c r="CG96" i="2"/>
  <c r="AM95" i="2"/>
  <c r="AP95" i="2" s="1"/>
  <c r="CG98" i="2"/>
  <c r="CG97" i="2"/>
  <c r="AU97" i="2"/>
  <c r="C93" i="12" s="1"/>
  <c r="AM96" i="2"/>
  <c r="AP96" i="2" s="1"/>
  <c r="CG95" i="2"/>
  <c r="CG93" i="2"/>
  <c r="CG91" i="2"/>
  <c r="AU91" i="2"/>
  <c r="C87" i="12" s="1"/>
  <c r="AM86" i="2"/>
  <c r="AP86" i="2" s="1"/>
  <c r="CE84" i="2"/>
  <c r="AU100" i="2"/>
  <c r="C96" i="12" s="1"/>
  <c r="AM98" i="2"/>
  <c r="AP98" i="2" s="1"/>
  <c r="AM94" i="2"/>
  <c r="AP94" i="2" s="1"/>
  <c r="CF87" i="2"/>
  <c r="AU85" i="2"/>
  <c r="C81" i="12" s="1"/>
  <c r="AM83" i="2"/>
  <c r="AP83" i="2" s="1"/>
  <c r="CF96" i="2"/>
  <c r="AU96" i="2"/>
  <c r="C92" i="12" s="1"/>
  <c r="CG99" i="2"/>
  <c r="CG89" i="2"/>
  <c r="CG83" i="2"/>
  <c r="CF89" i="2"/>
  <c r="CG88" i="2"/>
  <c r="CF85" i="2"/>
  <c r="AM84" i="2"/>
  <c r="AP84" i="2" s="1"/>
  <c r="CF83" i="2"/>
  <c r="CG85" i="2"/>
  <c r="CG94" i="2"/>
  <c r="AU93" i="2"/>
  <c r="C89" i="12" s="1"/>
  <c r="AM91" i="2"/>
  <c r="AP91" i="2" s="1"/>
  <c r="AM90" i="2"/>
  <c r="AP90" i="2" s="1"/>
  <c r="CE88" i="2"/>
  <c r="AM87" i="2"/>
  <c r="AP87" i="2" s="1"/>
  <c r="CG84" i="2"/>
  <c r="CG82" i="2"/>
  <c r="AU81" i="2"/>
  <c r="C77" i="12" s="1"/>
  <c r="CF99" i="2"/>
  <c r="AU99" i="2"/>
  <c r="C95" i="12" s="1"/>
  <c r="CF95" i="2"/>
  <c r="AU95" i="2"/>
  <c r="C91" i="12" s="1"/>
  <c r="CF98" i="2"/>
  <c r="AU98" i="2"/>
  <c r="C94" i="12" s="1"/>
  <c r="AM97" i="2"/>
  <c r="AP97" i="2" s="1"/>
  <c r="CF94" i="2"/>
  <c r="AU94" i="2"/>
  <c r="C90" i="12" s="1"/>
  <c r="AM93" i="2"/>
  <c r="AP93" i="2" s="1"/>
  <c r="CF90" i="2"/>
  <c r="AU90" i="2"/>
  <c r="C86" i="12" s="1"/>
  <c r="AM89" i="2"/>
  <c r="AP89" i="2" s="1"/>
  <c r="CF86" i="2"/>
  <c r="AU86" i="2"/>
  <c r="C82" i="12" s="1"/>
  <c r="AM85" i="2"/>
  <c r="AP85" i="2" s="1"/>
  <c r="CF82" i="2"/>
  <c r="AU82" i="2"/>
  <c r="C78" i="12" s="1"/>
  <c r="AM81" i="2"/>
  <c r="AP81" i="2" s="1"/>
  <c r="AU92" i="2"/>
  <c r="C88" i="12" s="1"/>
  <c r="AU88" i="2"/>
  <c r="C84" i="12" s="1"/>
  <c r="AU84" i="2"/>
  <c r="C80" i="12" s="1"/>
  <c r="F88" i="12" l="1"/>
  <c r="F86" i="12"/>
  <c r="D566" i="13"/>
  <c r="D1184" i="13"/>
  <c r="D1301" i="13"/>
  <c r="D698" i="13"/>
  <c r="D1309" i="13"/>
  <c r="F89" i="12"/>
  <c r="D1298" i="13"/>
  <c r="D935" i="13"/>
  <c r="F81" i="12"/>
  <c r="F78" i="12"/>
  <c r="D1307" i="13"/>
  <c r="D689" i="13"/>
  <c r="F80" i="12"/>
  <c r="F87" i="12"/>
  <c r="D933" i="13"/>
  <c r="D575" i="13"/>
  <c r="D943" i="13"/>
  <c r="F79" i="12"/>
  <c r="D932" i="13"/>
  <c r="D1055" i="13"/>
  <c r="D813" i="13"/>
  <c r="D1062" i="13"/>
  <c r="D1185" i="13"/>
  <c r="D577" i="13"/>
  <c r="D810" i="13"/>
  <c r="D569" i="13"/>
  <c r="D696" i="13"/>
  <c r="D819" i="13"/>
  <c r="D1186" i="13"/>
  <c r="D821" i="13"/>
  <c r="D688" i="13"/>
  <c r="D1176" i="13"/>
  <c r="D567" i="13"/>
  <c r="D811" i="13"/>
  <c r="D1299" i="13"/>
  <c r="D691" i="13"/>
  <c r="D1179" i="13"/>
  <c r="D574" i="13"/>
  <c r="D940" i="13"/>
  <c r="D1306" i="13"/>
  <c r="D697" i="13"/>
  <c r="D1063" i="13"/>
  <c r="D576" i="13"/>
  <c r="D1064" i="13"/>
  <c r="D942" i="13"/>
  <c r="D699" i="13"/>
  <c r="D1187" i="13"/>
  <c r="CP86" i="2"/>
  <c r="H82" i="12" s="1"/>
  <c r="CQ86" i="2"/>
  <c r="I82" i="12" s="1"/>
  <c r="CP84" i="2"/>
  <c r="H80" i="12" s="1"/>
  <c r="CQ84" i="2"/>
  <c r="I80" i="12" s="1"/>
  <c r="CQ87" i="2"/>
  <c r="I83" i="12" s="1"/>
  <c r="CP87" i="2"/>
  <c r="CQ89" i="2"/>
  <c r="I85" i="12" s="1"/>
  <c r="CP89" i="2"/>
  <c r="H85" i="12" s="1"/>
  <c r="CQ91" i="2"/>
  <c r="I87" i="12" s="1"/>
  <c r="CP91" i="2"/>
  <c r="H87" i="12" s="1"/>
  <c r="CQ93" i="2"/>
  <c r="I89" i="12" s="1"/>
  <c r="CP93" i="2"/>
  <c r="H89" i="12" s="1"/>
  <c r="CQ83" i="2"/>
  <c r="I79" i="12" s="1"/>
  <c r="CP83" i="2"/>
  <c r="H79" i="12" s="1"/>
  <c r="CP82" i="2"/>
  <c r="H78" i="12" s="1"/>
  <c r="CQ82" i="2"/>
  <c r="I78" i="12" s="1"/>
  <c r="CP88" i="2"/>
  <c r="H84" i="12" s="1"/>
  <c r="CQ88" i="2"/>
  <c r="I84" i="12" s="1"/>
  <c r="CQ81" i="2"/>
  <c r="I77" i="12" s="1"/>
  <c r="CP81" i="2"/>
  <c r="H77" i="12" s="1"/>
  <c r="CP90" i="2"/>
  <c r="H86" i="12" s="1"/>
  <c r="CQ90" i="2"/>
  <c r="I86" i="12" s="1"/>
  <c r="CP92" i="2"/>
  <c r="H88" i="12" s="1"/>
  <c r="CQ92" i="2"/>
  <c r="I88" i="12" s="1"/>
  <c r="CQ85" i="2"/>
  <c r="I81" i="12" s="1"/>
  <c r="CP85" i="2"/>
  <c r="H81" i="12" s="1"/>
  <c r="D814" i="13"/>
  <c r="D1058" i="13"/>
  <c r="D1302" i="13"/>
  <c r="D1180" i="13"/>
  <c r="D936" i="13"/>
  <c r="D692" i="13"/>
  <c r="D570" i="13"/>
  <c r="D1304" i="13"/>
  <c r="D816" i="13"/>
  <c r="D938" i="13"/>
  <c r="D1182" i="13"/>
  <c r="D1060" i="13"/>
  <c r="D694" i="13"/>
  <c r="D572" i="13"/>
  <c r="D1181" i="13"/>
  <c r="D937" i="13"/>
  <c r="D1303" i="13"/>
  <c r="D1059" i="13"/>
  <c r="D815" i="13"/>
  <c r="D693" i="13"/>
  <c r="D571" i="13"/>
  <c r="D1305" i="13"/>
  <c r="D1061" i="13"/>
  <c r="D817" i="13"/>
  <c r="D1183" i="13"/>
  <c r="D939" i="13"/>
  <c r="D695" i="13"/>
  <c r="D573" i="13"/>
  <c r="D1297" i="13"/>
  <c r="D1053" i="13"/>
  <c r="D809" i="13"/>
  <c r="D1175" i="13"/>
  <c r="D931" i="13"/>
  <c r="D687" i="13"/>
  <c r="D565" i="13"/>
  <c r="H83" i="12"/>
  <c r="D1300" i="13"/>
  <c r="D812" i="13"/>
  <c r="D934" i="13"/>
  <c r="D1178" i="13"/>
  <c r="D1056" i="13"/>
  <c r="D690" i="13"/>
  <c r="D568" i="13"/>
  <c r="F83" i="12"/>
  <c r="F77" i="12"/>
  <c r="F92" i="12"/>
  <c r="F91" i="12"/>
  <c r="F96" i="12"/>
  <c r="F82" i="12"/>
  <c r="F84" i="12"/>
  <c r="F85" i="12"/>
  <c r="D453" i="13"/>
  <c r="D331" i="13"/>
  <c r="D209" i="13"/>
  <c r="D87" i="13"/>
  <c r="G87" i="12"/>
  <c r="D455" i="13"/>
  <c r="D333" i="13"/>
  <c r="D89" i="13"/>
  <c r="G89" i="12"/>
  <c r="D211" i="13"/>
  <c r="D460" i="13"/>
  <c r="D338" i="13"/>
  <c r="D94" i="13"/>
  <c r="G94" i="12"/>
  <c r="D216" i="13"/>
  <c r="D452" i="13"/>
  <c r="D330" i="13"/>
  <c r="D86" i="13"/>
  <c r="G86" i="12"/>
  <c r="D208" i="13"/>
  <c r="D446" i="13"/>
  <c r="D324" i="13"/>
  <c r="D202" i="13"/>
  <c r="D80" i="13"/>
  <c r="G80" i="12"/>
  <c r="D210" i="13"/>
  <c r="D454" i="13"/>
  <c r="D332" i="13"/>
  <c r="D88" i="13"/>
  <c r="G88" i="12"/>
  <c r="D456" i="13"/>
  <c r="D334" i="13"/>
  <c r="D90" i="13"/>
  <c r="G90" i="12"/>
  <c r="D212" i="13"/>
  <c r="D461" i="13"/>
  <c r="D339" i="13"/>
  <c r="D217" i="13"/>
  <c r="D95" i="13"/>
  <c r="G95" i="12"/>
  <c r="D445" i="13"/>
  <c r="D323" i="13"/>
  <c r="D201" i="13"/>
  <c r="D79" i="13"/>
  <c r="G79" i="12"/>
  <c r="D447" i="13"/>
  <c r="D325" i="13"/>
  <c r="D203" i="13"/>
  <c r="G81" i="12"/>
  <c r="D81" i="13"/>
  <c r="D459" i="13"/>
  <c r="D337" i="13"/>
  <c r="D93" i="13"/>
  <c r="G93" i="12"/>
  <c r="D215" i="13"/>
  <c r="D444" i="13"/>
  <c r="D322" i="13"/>
  <c r="D200" i="13"/>
  <c r="G78" i="12"/>
  <c r="D78" i="13"/>
  <c r="D448" i="13" l="1"/>
  <c r="D326" i="13"/>
  <c r="G82" i="12"/>
  <c r="D204" i="13"/>
  <c r="D82" i="13"/>
  <c r="D214" i="13"/>
  <c r="D458" i="13"/>
  <c r="D336" i="13"/>
  <c r="D92" i="13"/>
  <c r="G92" i="12"/>
  <c r="D457" i="13"/>
  <c r="D335" i="13"/>
  <c r="D213" i="13"/>
  <c r="D91" i="13"/>
  <c r="G91" i="12"/>
  <c r="D449" i="13"/>
  <c r="D327" i="13"/>
  <c r="D205" i="13"/>
  <c r="D83" i="13"/>
  <c r="G83" i="12"/>
  <c r="D451" i="13"/>
  <c r="D329" i="13"/>
  <c r="D85" i="13"/>
  <c r="G85" i="12"/>
  <c r="D207" i="13"/>
  <c r="D206" i="13"/>
  <c r="D450" i="13"/>
  <c r="D328" i="13"/>
  <c r="D84" i="13"/>
  <c r="G84" i="12"/>
  <c r="D218" i="13"/>
  <c r="D462" i="13"/>
  <c r="D340" i="13"/>
  <c r="D96" i="13"/>
  <c r="G96" i="12"/>
  <c r="D443" i="13"/>
  <c r="D321" i="13"/>
  <c r="D199" i="13"/>
  <c r="G77" i="12"/>
  <c r="D77" i="13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CE22" i="2"/>
  <c r="AT22" i="2"/>
  <c r="D18" i="12" s="1"/>
  <c r="B18" i="13"/>
  <c r="C18" i="13"/>
  <c r="BS22" i="2"/>
  <c r="K18" i="12" s="1"/>
  <c r="BT22" i="2"/>
  <c r="G18" i="13" s="1"/>
  <c r="BZ22" i="2"/>
  <c r="G750" i="13" s="1"/>
  <c r="CA22" i="2"/>
  <c r="G872" i="13" s="1"/>
  <c r="CD22" i="2"/>
  <c r="G1238" i="13" s="1"/>
  <c r="CH22" i="2"/>
  <c r="CE23" i="2"/>
  <c r="AT23" i="2"/>
  <c r="D19" i="12" s="1"/>
  <c r="B19" i="13"/>
  <c r="C19" i="13"/>
  <c r="BS23" i="2"/>
  <c r="K19" i="12" s="1"/>
  <c r="BT23" i="2"/>
  <c r="G19" i="13" s="1"/>
  <c r="BZ23" i="2"/>
  <c r="G751" i="13" s="1"/>
  <c r="CA23" i="2"/>
  <c r="G873" i="13" s="1"/>
  <c r="CD23" i="2"/>
  <c r="G1239" i="13" s="1"/>
  <c r="CH23" i="2"/>
  <c r="CF24" i="2"/>
  <c r="AT24" i="2"/>
  <c r="D20" i="12" s="1"/>
  <c r="B20" i="13"/>
  <c r="C20" i="13"/>
  <c r="BS24" i="2"/>
  <c r="K20" i="12" s="1"/>
  <c r="BT24" i="2"/>
  <c r="G20" i="13" s="1"/>
  <c r="BZ24" i="2"/>
  <c r="G752" i="13" s="1"/>
  <c r="CA24" i="2"/>
  <c r="G874" i="13" s="1"/>
  <c r="CD24" i="2"/>
  <c r="G1240" i="13" s="1"/>
  <c r="CE24" i="2"/>
  <c r="CH24" i="2"/>
  <c r="CE25" i="2"/>
  <c r="AT25" i="2"/>
  <c r="D21" i="12" s="1"/>
  <c r="B21" i="13"/>
  <c r="C21" i="13"/>
  <c r="BS25" i="2"/>
  <c r="K21" i="12" s="1"/>
  <c r="BT25" i="2"/>
  <c r="G21" i="13" s="1"/>
  <c r="BZ25" i="2"/>
  <c r="G753" i="13" s="1"/>
  <c r="CA25" i="2"/>
  <c r="G875" i="13" s="1"/>
  <c r="CD25" i="2"/>
  <c r="G1241" i="13" s="1"/>
  <c r="CH25" i="2"/>
  <c r="CE26" i="2"/>
  <c r="AT26" i="2"/>
  <c r="D22" i="12" s="1"/>
  <c r="B22" i="13"/>
  <c r="C22" i="13"/>
  <c r="BS26" i="2"/>
  <c r="K22" i="12" s="1"/>
  <c r="BT26" i="2"/>
  <c r="G22" i="13" s="1"/>
  <c r="BZ26" i="2"/>
  <c r="G754" i="13" s="1"/>
  <c r="CA26" i="2"/>
  <c r="G876" i="13" s="1"/>
  <c r="CD26" i="2"/>
  <c r="G1242" i="13" s="1"/>
  <c r="CH26" i="2"/>
  <c r="CE27" i="2"/>
  <c r="AT27" i="2"/>
  <c r="D23" i="12" s="1"/>
  <c r="B23" i="13"/>
  <c r="C23" i="13"/>
  <c r="BS27" i="2"/>
  <c r="K23" i="12" s="1"/>
  <c r="BT27" i="2"/>
  <c r="G23" i="13" s="1"/>
  <c r="BZ27" i="2"/>
  <c r="G755" i="13" s="1"/>
  <c r="CA27" i="2"/>
  <c r="G877" i="13" s="1"/>
  <c r="CD27" i="2"/>
  <c r="G1243" i="13" s="1"/>
  <c r="CH27" i="2"/>
  <c r="CF28" i="2"/>
  <c r="AT28" i="2"/>
  <c r="D24" i="12" s="1"/>
  <c r="B24" i="13"/>
  <c r="C24" i="13"/>
  <c r="BS28" i="2"/>
  <c r="K24" i="12" s="1"/>
  <c r="BT28" i="2"/>
  <c r="G24" i="13" s="1"/>
  <c r="BZ28" i="2"/>
  <c r="G756" i="13" s="1"/>
  <c r="CA28" i="2"/>
  <c r="G878" i="13" s="1"/>
  <c r="CD28" i="2"/>
  <c r="G1244" i="13" s="1"/>
  <c r="CH28" i="2"/>
  <c r="CE29" i="2"/>
  <c r="AT29" i="2"/>
  <c r="D25" i="12" s="1"/>
  <c r="B25" i="13"/>
  <c r="C25" i="13"/>
  <c r="BS29" i="2"/>
  <c r="K25" i="12" s="1"/>
  <c r="BT29" i="2"/>
  <c r="G25" i="13" s="1"/>
  <c r="BZ29" i="2"/>
  <c r="G757" i="13" s="1"/>
  <c r="CA29" i="2"/>
  <c r="G879" i="13" s="1"/>
  <c r="CD29" i="2"/>
  <c r="G1245" i="13" s="1"/>
  <c r="CH29" i="2"/>
  <c r="CE30" i="2"/>
  <c r="AT30" i="2"/>
  <c r="D26" i="12" s="1"/>
  <c r="B26" i="13"/>
  <c r="C26" i="13"/>
  <c r="BS30" i="2"/>
  <c r="K26" i="12" s="1"/>
  <c r="BT30" i="2"/>
  <c r="G26" i="13" s="1"/>
  <c r="BZ30" i="2"/>
  <c r="G758" i="13" s="1"/>
  <c r="CA30" i="2"/>
  <c r="G880" i="13" s="1"/>
  <c r="CD30" i="2"/>
  <c r="G1246" i="13" s="1"/>
  <c r="CH30" i="2"/>
  <c r="CF31" i="2"/>
  <c r="AT31" i="2"/>
  <c r="D27" i="12" s="1"/>
  <c r="B27" i="13"/>
  <c r="C27" i="13"/>
  <c r="BS31" i="2"/>
  <c r="K27" i="12" s="1"/>
  <c r="BT31" i="2"/>
  <c r="G27" i="13" s="1"/>
  <c r="BZ31" i="2"/>
  <c r="G759" i="13" s="1"/>
  <c r="CA31" i="2"/>
  <c r="G881" i="13" s="1"/>
  <c r="CD31" i="2"/>
  <c r="G1247" i="13" s="1"/>
  <c r="CH31" i="2"/>
  <c r="CF32" i="2"/>
  <c r="AT32" i="2"/>
  <c r="D28" i="12" s="1"/>
  <c r="B28" i="13"/>
  <c r="C28" i="13"/>
  <c r="BS32" i="2"/>
  <c r="K28" i="12" s="1"/>
  <c r="BT32" i="2"/>
  <c r="G28" i="13" s="1"/>
  <c r="BZ32" i="2"/>
  <c r="G760" i="13" s="1"/>
  <c r="CA32" i="2"/>
  <c r="G882" i="13" s="1"/>
  <c r="CD32" i="2"/>
  <c r="G1248" i="13" s="1"/>
  <c r="CH32" i="2"/>
  <c r="CG33" i="2"/>
  <c r="AT33" i="2"/>
  <c r="D29" i="12" s="1"/>
  <c r="B29" i="13"/>
  <c r="C29" i="13"/>
  <c r="BS33" i="2"/>
  <c r="K29" i="12" s="1"/>
  <c r="BT33" i="2"/>
  <c r="G29" i="13" s="1"/>
  <c r="BZ33" i="2"/>
  <c r="G761" i="13" s="1"/>
  <c r="CA33" i="2"/>
  <c r="G883" i="13" s="1"/>
  <c r="CD33" i="2"/>
  <c r="G1249" i="13" s="1"/>
  <c r="CH33" i="2"/>
  <c r="CE34" i="2"/>
  <c r="AT34" i="2"/>
  <c r="D30" i="12" s="1"/>
  <c r="B30" i="13"/>
  <c r="C30" i="13"/>
  <c r="BS34" i="2"/>
  <c r="K30" i="12" s="1"/>
  <c r="BT34" i="2"/>
  <c r="G30" i="13" s="1"/>
  <c r="BZ34" i="2"/>
  <c r="G762" i="13" s="1"/>
  <c r="CA34" i="2"/>
  <c r="G884" i="13" s="1"/>
  <c r="CD34" i="2"/>
  <c r="G1250" i="13" s="1"/>
  <c r="CH34" i="2"/>
  <c r="CE35" i="2"/>
  <c r="AT35" i="2"/>
  <c r="D31" i="12" s="1"/>
  <c r="B31" i="13"/>
  <c r="C31" i="13"/>
  <c r="BS35" i="2"/>
  <c r="K31" i="12" s="1"/>
  <c r="BT35" i="2"/>
  <c r="G31" i="13" s="1"/>
  <c r="BZ35" i="2"/>
  <c r="G763" i="13" s="1"/>
  <c r="CA35" i="2"/>
  <c r="G885" i="13" s="1"/>
  <c r="CD35" i="2"/>
  <c r="G1251" i="13" s="1"/>
  <c r="CH35" i="2"/>
  <c r="CF36" i="2"/>
  <c r="AT36" i="2"/>
  <c r="D32" i="12" s="1"/>
  <c r="B32" i="13"/>
  <c r="C32" i="13"/>
  <c r="BS36" i="2"/>
  <c r="K32" i="12" s="1"/>
  <c r="BT36" i="2"/>
  <c r="G32" i="13" s="1"/>
  <c r="BZ36" i="2"/>
  <c r="G764" i="13" s="1"/>
  <c r="CA36" i="2"/>
  <c r="G886" i="13" s="1"/>
  <c r="CD36" i="2"/>
  <c r="G1252" i="13" s="1"/>
  <c r="CH36" i="2"/>
  <c r="CE37" i="2"/>
  <c r="AT37" i="2"/>
  <c r="D33" i="12" s="1"/>
  <c r="B33" i="13"/>
  <c r="C33" i="13"/>
  <c r="BS37" i="2"/>
  <c r="K33" i="12" s="1"/>
  <c r="BT37" i="2"/>
  <c r="G33" i="13" s="1"/>
  <c r="BZ37" i="2"/>
  <c r="G765" i="13" s="1"/>
  <c r="CA37" i="2"/>
  <c r="G887" i="13" s="1"/>
  <c r="CD37" i="2"/>
  <c r="G1253" i="13" s="1"/>
  <c r="CH37" i="2"/>
  <c r="CE38" i="2"/>
  <c r="AT38" i="2"/>
  <c r="D34" i="12" s="1"/>
  <c r="B34" i="13"/>
  <c r="C34" i="13"/>
  <c r="BS38" i="2"/>
  <c r="K34" i="12" s="1"/>
  <c r="BT38" i="2"/>
  <c r="G34" i="13" s="1"/>
  <c r="BZ38" i="2"/>
  <c r="G766" i="13" s="1"/>
  <c r="CA38" i="2"/>
  <c r="G888" i="13" s="1"/>
  <c r="CD38" i="2"/>
  <c r="G1254" i="13" s="1"/>
  <c r="CH38" i="2"/>
  <c r="CF39" i="2"/>
  <c r="AT39" i="2"/>
  <c r="D35" i="12" s="1"/>
  <c r="B35" i="13"/>
  <c r="C35" i="13"/>
  <c r="BS39" i="2"/>
  <c r="K35" i="12" s="1"/>
  <c r="BT39" i="2"/>
  <c r="G35" i="13" s="1"/>
  <c r="BZ39" i="2"/>
  <c r="G767" i="13" s="1"/>
  <c r="CA39" i="2"/>
  <c r="G889" i="13" s="1"/>
  <c r="CD39" i="2"/>
  <c r="G1255" i="13" s="1"/>
  <c r="CH39" i="2"/>
  <c r="CF40" i="2"/>
  <c r="AT40" i="2"/>
  <c r="D36" i="12" s="1"/>
  <c r="B36" i="13"/>
  <c r="C36" i="13"/>
  <c r="BS40" i="2"/>
  <c r="K36" i="12" s="1"/>
  <c r="BT40" i="2"/>
  <c r="G36" i="13" s="1"/>
  <c r="BZ40" i="2"/>
  <c r="G768" i="13" s="1"/>
  <c r="CA40" i="2"/>
  <c r="G890" i="13" s="1"/>
  <c r="CD40" i="2"/>
  <c r="G1256" i="13" s="1"/>
  <c r="CH40" i="2"/>
  <c r="CI40" i="2" s="1"/>
  <c r="F40" i="2" s="1"/>
  <c r="CE41" i="2"/>
  <c r="AT41" i="2"/>
  <c r="D37" i="12" s="1"/>
  <c r="B37" i="13"/>
  <c r="C37" i="13"/>
  <c r="BS41" i="2"/>
  <c r="K37" i="12" s="1"/>
  <c r="BT41" i="2"/>
  <c r="G37" i="13" s="1"/>
  <c r="BZ41" i="2"/>
  <c r="G769" i="13" s="1"/>
  <c r="CA41" i="2"/>
  <c r="G891" i="13" s="1"/>
  <c r="CD41" i="2"/>
  <c r="G1257" i="13" s="1"/>
  <c r="CH41" i="2"/>
  <c r="CI41" i="2" s="1"/>
  <c r="F41" i="2" s="1"/>
  <c r="CI39" i="2" l="1"/>
  <c r="F39" i="2" s="1"/>
  <c r="D39" i="2"/>
  <c r="AV39" i="2" s="1"/>
  <c r="AH39" i="2"/>
  <c r="E39" i="2" s="1"/>
  <c r="AR39" i="2" s="1"/>
  <c r="CI38" i="2"/>
  <c r="F38" i="2" s="1"/>
  <c r="D38" i="2"/>
  <c r="AV38" i="2" s="1"/>
  <c r="CI36" i="2"/>
  <c r="F36" i="2" s="1"/>
  <c r="D36" i="2"/>
  <c r="AV36" i="2" s="1"/>
  <c r="CI34" i="2"/>
  <c r="F34" i="2" s="1"/>
  <c r="D34" i="2"/>
  <c r="AV34" i="2" s="1"/>
  <c r="CI32" i="2"/>
  <c r="F32" i="2" s="1"/>
  <c r="D32" i="2"/>
  <c r="AV32" i="2" s="1"/>
  <c r="CI30" i="2"/>
  <c r="F30" i="2" s="1"/>
  <c r="D30" i="2"/>
  <c r="AV30" i="2" s="1"/>
  <c r="CI23" i="2"/>
  <c r="F23" i="2" s="1"/>
  <c r="D23" i="2"/>
  <c r="AV23" i="2" s="1"/>
  <c r="CI22" i="2"/>
  <c r="F22" i="2" s="1"/>
  <c r="D22" i="2"/>
  <c r="AV22" i="2" s="1"/>
  <c r="CI37" i="2"/>
  <c r="F37" i="2" s="1"/>
  <c r="D37" i="2"/>
  <c r="AV37" i="2" s="1"/>
  <c r="CI35" i="2"/>
  <c r="F35" i="2" s="1"/>
  <c r="D35" i="2"/>
  <c r="AV35" i="2" s="1"/>
  <c r="AH33" i="2"/>
  <c r="E33" i="2" s="1"/>
  <c r="AR33" i="2" s="1"/>
  <c r="D883" i="13" s="1"/>
  <c r="D33" i="2"/>
  <c r="AV33" i="2" s="1"/>
  <c r="CI31" i="2"/>
  <c r="F31" i="2" s="1"/>
  <c r="D31" i="2"/>
  <c r="AV31" i="2" s="1"/>
  <c r="CI29" i="2"/>
  <c r="F29" i="2" s="1"/>
  <c r="D29" i="2"/>
  <c r="AV29" i="2" s="1"/>
  <c r="CI28" i="2"/>
  <c r="F28" i="2" s="1"/>
  <c r="D28" i="2"/>
  <c r="AV28" i="2" s="1"/>
  <c r="CI27" i="2"/>
  <c r="F27" i="2" s="1"/>
  <c r="D27" i="2"/>
  <c r="AV27" i="2" s="1"/>
  <c r="AH26" i="2"/>
  <c r="E26" i="2" s="1"/>
  <c r="AR26" i="2" s="1"/>
  <c r="D1242" i="13" s="1"/>
  <c r="D26" i="2"/>
  <c r="AV26" i="2" s="1"/>
  <c r="CI25" i="2"/>
  <c r="F25" i="2" s="1"/>
  <c r="D25" i="2"/>
  <c r="AV25" i="2" s="1"/>
  <c r="CI24" i="2"/>
  <c r="F24" i="2" s="1"/>
  <c r="D24" i="2"/>
  <c r="AV24" i="2" s="1"/>
  <c r="CI33" i="2"/>
  <c r="F33" i="2" s="1"/>
  <c r="AH38" i="2"/>
  <c r="E38" i="2" s="1"/>
  <c r="AR38" i="2" s="1"/>
  <c r="AH27" i="2"/>
  <c r="E27" i="2" s="1"/>
  <c r="AR27" i="2" s="1"/>
  <c r="AH25" i="2"/>
  <c r="E25" i="2" s="1"/>
  <c r="AR25" i="2" s="1"/>
  <c r="CG37" i="2"/>
  <c r="CF37" i="2"/>
  <c r="AU35" i="2"/>
  <c r="C31" i="12" s="1"/>
  <c r="CG29" i="2"/>
  <c r="CG35" i="2"/>
  <c r="AH30" i="2"/>
  <c r="E30" i="2" s="1"/>
  <c r="AR30" i="2" s="1"/>
  <c r="CG36" i="2"/>
  <c r="CG27" i="2"/>
  <c r="AU27" i="2"/>
  <c r="C23" i="12" s="1"/>
  <c r="CF25" i="2"/>
  <c r="AU40" i="2"/>
  <c r="C36" i="12" s="1"/>
  <c r="AM38" i="2"/>
  <c r="AP38" i="2" s="1"/>
  <c r="AM36" i="2"/>
  <c r="AP36" i="2" s="1"/>
  <c r="AU34" i="2"/>
  <c r="C30" i="12" s="1"/>
  <c r="AU32" i="2"/>
  <c r="C28" i="12" s="1"/>
  <c r="AM30" i="2"/>
  <c r="AP30" i="2" s="1"/>
  <c r="AU28" i="2"/>
  <c r="C24" i="12" s="1"/>
  <c r="AU26" i="2"/>
  <c r="C22" i="12" s="1"/>
  <c r="AM24" i="2"/>
  <c r="AP24" i="2" s="1"/>
  <c r="AU22" i="2"/>
  <c r="C18" i="12" s="1"/>
  <c r="CG34" i="2"/>
  <c r="AM34" i="2"/>
  <c r="AP34" i="2" s="1"/>
  <c r="CF41" i="2"/>
  <c r="CF29" i="2"/>
  <c r="CG26" i="2"/>
  <c r="AH36" i="2"/>
  <c r="E36" i="2" s="1"/>
  <c r="AR36" i="2" s="1"/>
  <c r="AH23" i="2"/>
  <c r="E23" i="2" s="1"/>
  <c r="AR23" i="2" s="1"/>
  <c r="CE40" i="2"/>
  <c r="CE36" i="2"/>
  <c r="CE32" i="2"/>
  <c r="CE28" i="2"/>
  <c r="AH41" i="2"/>
  <c r="AH22" i="2"/>
  <c r="E22" i="2" s="1"/>
  <c r="AR22" i="2" s="1"/>
  <c r="AH35" i="2"/>
  <c r="E35" i="2" s="1"/>
  <c r="AR35" i="2" s="1"/>
  <c r="AH29" i="2"/>
  <c r="E29" i="2" s="1"/>
  <c r="AR29" i="2" s="1"/>
  <c r="AM32" i="2"/>
  <c r="AP32" i="2" s="1"/>
  <c r="AM22" i="2"/>
  <c r="AP22" i="2" s="1"/>
  <c r="AU30" i="2"/>
  <c r="C26" i="12" s="1"/>
  <c r="AU38" i="2"/>
  <c r="C34" i="12" s="1"/>
  <c r="CF33" i="2"/>
  <c r="AM39" i="2"/>
  <c r="AP39" i="2" s="1"/>
  <c r="AM31" i="2"/>
  <c r="AP31" i="2" s="1"/>
  <c r="AU23" i="2"/>
  <c r="C19" i="12" s="1"/>
  <c r="AU36" i="2"/>
  <c r="C32" i="12" s="1"/>
  <c r="AH28" i="2"/>
  <c r="E28" i="2" s="1"/>
  <c r="AR28" i="2" s="1"/>
  <c r="AM40" i="2"/>
  <c r="AP40" i="2" s="1"/>
  <c r="AM28" i="2"/>
  <c r="AP28" i="2" s="1"/>
  <c r="AH31" i="2"/>
  <c r="E31" i="2" s="1"/>
  <c r="AR31" i="2" s="1"/>
  <c r="AM26" i="2"/>
  <c r="AP26" i="2" s="1"/>
  <c r="CG32" i="2"/>
  <c r="AU24" i="2"/>
  <c r="C20" i="12" s="1"/>
  <c r="CG40" i="2"/>
  <c r="CG28" i="2"/>
  <c r="CG24" i="2"/>
  <c r="AM23" i="2"/>
  <c r="AP23" i="2" s="1"/>
  <c r="CG41" i="2"/>
  <c r="CG39" i="2"/>
  <c r="CE33" i="2"/>
  <c r="CG30" i="2"/>
  <c r="CG25" i="2"/>
  <c r="CG23" i="2"/>
  <c r="AM41" i="2"/>
  <c r="AP41" i="2" s="1"/>
  <c r="AM37" i="2"/>
  <c r="AP37" i="2" s="1"/>
  <c r="AU33" i="2"/>
  <c r="C29" i="12" s="1"/>
  <c r="AM29" i="2"/>
  <c r="AP29" i="2" s="1"/>
  <c r="AU25" i="2"/>
  <c r="C21" i="12" s="1"/>
  <c r="CG38" i="2"/>
  <c r="CG31" i="2"/>
  <c r="CG22" i="2"/>
  <c r="AH37" i="2"/>
  <c r="E37" i="2" s="1"/>
  <c r="AR37" i="2" s="1"/>
  <c r="AH40" i="2"/>
  <c r="AH32" i="2"/>
  <c r="E32" i="2" s="1"/>
  <c r="AR32" i="2" s="1"/>
  <c r="AH24" i="2"/>
  <c r="E24" i="2" s="1"/>
  <c r="AR24" i="2" s="1"/>
  <c r="CI26" i="2"/>
  <c r="F26" i="2" s="1"/>
  <c r="AH34" i="2"/>
  <c r="E34" i="2" s="1"/>
  <c r="AR34" i="2" s="1"/>
  <c r="AM33" i="2"/>
  <c r="AP33" i="2" s="1"/>
  <c r="AM25" i="2"/>
  <c r="AP25" i="2" s="1"/>
  <c r="AU41" i="2"/>
  <c r="C37" i="12" s="1"/>
  <c r="AU39" i="2"/>
  <c r="C35" i="12" s="1"/>
  <c r="AU31" i="2"/>
  <c r="C27" i="12" s="1"/>
  <c r="AM35" i="2"/>
  <c r="AP35" i="2" s="1"/>
  <c r="AM27" i="2"/>
  <c r="AP27" i="2" s="1"/>
  <c r="AU37" i="2"/>
  <c r="C33" i="12" s="1"/>
  <c r="AU29" i="2"/>
  <c r="C25" i="12" s="1"/>
  <c r="CF35" i="2"/>
  <c r="CF27" i="2"/>
  <c r="CF23" i="2"/>
  <c r="CE39" i="2"/>
  <c r="CF38" i="2"/>
  <c r="CF34" i="2"/>
  <c r="CE31" i="2"/>
  <c r="CF30" i="2"/>
  <c r="CF26" i="2"/>
  <c r="CF22" i="2"/>
  <c r="A12" i="4"/>
  <c r="A13" i="4"/>
  <c r="A11" i="4"/>
  <c r="CP39" i="2" l="1"/>
  <c r="H35" i="12" s="1"/>
  <c r="CQ39" i="2"/>
  <c r="I35" i="12" s="1"/>
  <c r="F35" i="12"/>
  <c r="D1133" i="13"/>
  <c r="D645" i="13"/>
  <c r="D523" i="13"/>
  <c r="D889" i="13"/>
  <c r="D1255" i="13"/>
  <c r="D1011" i="13"/>
  <c r="D767" i="13"/>
  <c r="F29" i="12"/>
  <c r="D1127" i="13"/>
  <c r="D998" i="13"/>
  <c r="F22" i="12"/>
  <c r="F21" i="12"/>
  <c r="F34" i="12"/>
  <c r="D761" i="13"/>
  <c r="D876" i="13"/>
  <c r="D510" i="13"/>
  <c r="D517" i="13"/>
  <c r="D639" i="13"/>
  <c r="CQ33" i="2"/>
  <c r="I29" i="12" s="1"/>
  <c r="CP33" i="2"/>
  <c r="CQ25" i="2"/>
  <c r="I21" i="12" s="1"/>
  <c r="CP25" i="2"/>
  <c r="H21" i="12" s="1"/>
  <c r="CP28" i="2"/>
  <c r="H24" i="12" s="1"/>
  <c r="CQ28" i="2"/>
  <c r="I24" i="12" s="1"/>
  <c r="CQ31" i="2"/>
  <c r="I27" i="12" s="1"/>
  <c r="CP31" i="2"/>
  <c r="H27" i="12" s="1"/>
  <c r="CQ37" i="2"/>
  <c r="I33" i="12" s="1"/>
  <c r="CP37" i="2"/>
  <c r="H33" i="12" s="1"/>
  <c r="CP30" i="2"/>
  <c r="H26" i="12" s="1"/>
  <c r="CQ30" i="2"/>
  <c r="I26" i="12" s="1"/>
  <c r="CP26" i="2"/>
  <c r="H22" i="12" s="1"/>
  <c r="CQ26" i="2"/>
  <c r="CP24" i="2"/>
  <c r="H20" i="12" s="1"/>
  <c r="CQ24" i="2"/>
  <c r="I20" i="12" s="1"/>
  <c r="CQ27" i="2"/>
  <c r="I23" i="12" s="1"/>
  <c r="CP27" i="2"/>
  <c r="H23" i="12" s="1"/>
  <c r="CQ29" i="2"/>
  <c r="I25" i="12" s="1"/>
  <c r="CP29" i="2"/>
  <c r="H25" i="12" s="1"/>
  <c r="CQ35" i="2"/>
  <c r="I31" i="12" s="1"/>
  <c r="CP35" i="2"/>
  <c r="H31" i="12" s="1"/>
  <c r="CP22" i="2"/>
  <c r="H18" i="12" s="1"/>
  <c r="CQ22" i="2"/>
  <c r="I18" i="12" s="1"/>
  <c r="CQ23" i="2"/>
  <c r="I19" i="12" s="1"/>
  <c r="CP23" i="2"/>
  <c r="H19" i="12" s="1"/>
  <c r="CP32" i="2"/>
  <c r="H28" i="12" s="1"/>
  <c r="CQ32" i="2"/>
  <c r="I28" i="12" s="1"/>
  <c r="CP34" i="2"/>
  <c r="H30" i="12" s="1"/>
  <c r="CQ34" i="2"/>
  <c r="I30" i="12" s="1"/>
  <c r="CP36" i="2"/>
  <c r="H32" i="12" s="1"/>
  <c r="CQ36" i="2"/>
  <c r="I32" i="12" s="1"/>
  <c r="CP38" i="2"/>
  <c r="H34" i="12" s="1"/>
  <c r="CQ38" i="2"/>
  <c r="I34" i="12" s="1"/>
  <c r="D632" i="13"/>
  <c r="D1120" i="13"/>
  <c r="D754" i="13"/>
  <c r="D1005" i="13"/>
  <c r="D1249" i="13"/>
  <c r="D1250" i="13"/>
  <c r="D1006" i="13"/>
  <c r="D762" i="13"/>
  <c r="D518" i="13"/>
  <c r="D1128" i="13"/>
  <c r="D884" i="13"/>
  <c r="D640" i="13"/>
  <c r="D1126" i="13"/>
  <c r="D882" i="13"/>
  <c r="D638" i="13"/>
  <c r="D1248" i="13"/>
  <c r="D1004" i="13"/>
  <c r="D760" i="13"/>
  <c r="D516" i="13"/>
  <c r="I22" i="12"/>
  <c r="D1118" i="13"/>
  <c r="D874" i="13"/>
  <c r="D630" i="13"/>
  <c r="D1240" i="13"/>
  <c r="D996" i="13"/>
  <c r="D752" i="13"/>
  <c r="D508" i="13"/>
  <c r="D1247" i="13"/>
  <c r="D881" i="13"/>
  <c r="D1125" i="13"/>
  <c r="D515" i="13"/>
  <c r="D1003" i="13"/>
  <c r="D637" i="13"/>
  <c r="D759" i="13"/>
  <c r="D1123" i="13"/>
  <c r="D879" i="13"/>
  <c r="D635" i="13"/>
  <c r="D1001" i="13"/>
  <c r="D513" i="13"/>
  <c r="D1245" i="13"/>
  <c r="D757" i="13"/>
  <c r="D1130" i="13"/>
  <c r="D886" i="13"/>
  <c r="D642" i="13"/>
  <c r="D1252" i="13"/>
  <c r="D1008" i="13"/>
  <c r="D764" i="13"/>
  <c r="D520" i="13"/>
  <c r="D1119" i="13"/>
  <c r="D875" i="13"/>
  <c r="D631" i="13"/>
  <c r="D1241" i="13"/>
  <c r="D753" i="13"/>
  <c r="D997" i="13"/>
  <c r="D509" i="13"/>
  <c r="D1254" i="13"/>
  <c r="D1010" i="13"/>
  <c r="D766" i="13"/>
  <c r="D522" i="13"/>
  <c r="D1132" i="13"/>
  <c r="D888" i="13"/>
  <c r="D644" i="13"/>
  <c r="D1131" i="13"/>
  <c r="D887" i="13"/>
  <c r="D643" i="13"/>
  <c r="D1009" i="13"/>
  <c r="D521" i="13"/>
  <c r="D1253" i="13"/>
  <c r="D765" i="13"/>
  <c r="D1122" i="13"/>
  <c r="D878" i="13"/>
  <c r="D634" i="13"/>
  <c r="D1244" i="13"/>
  <c r="D1000" i="13"/>
  <c r="D756" i="13"/>
  <c r="D512" i="13"/>
  <c r="D1251" i="13"/>
  <c r="D885" i="13"/>
  <c r="D1129" i="13"/>
  <c r="D519" i="13"/>
  <c r="D763" i="13"/>
  <c r="D1007" i="13"/>
  <c r="D641" i="13"/>
  <c r="D1238" i="13"/>
  <c r="D994" i="13"/>
  <c r="D750" i="13"/>
  <c r="D506" i="13"/>
  <c r="D1116" i="13"/>
  <c r="D872" i="13"/>
  <c r="D628" i="13"/>
  <c r="D1239" i="13"/>
  <c r="D873" i="13"/>
  <c r="D1117" i="13"/>
  <c r="D507" i="13"/>
  <c r="D995" i="13"/>
  <c r="D629" i="13"/>
  <c r="D751" i="13"/>
  <c r="D1246" i="13"/>
  <c r="D1002" i="13"/>
  <c r="D758" i="13"/>
  <c r="D514" i="13"/>
  <c r="D1124" i="13"/>
  <c r="D880" i="13"/>
  <c r="D636" i="13"/>
  <c r="D1243" i="13"/>
  <c r="D877" i="13"/>
  <c r="D1121" i="13"/>
  <c r="D511" i="13"/>
  <c r="D755" i="13"/>
  <c r="D999" i="13"/>
  <c r="D633" i="13"/>
  <c r="H29" i="12"/>
  <c r="F23" i="12"/>
  <c r="F30" i="12"/>
  <c r="F33" i="12"/>
  <c r="F18" i="12"/>
  <c r="F27" i="12"/>
  <c r="D387" i="13"/>
  <c r="D265" i="13"/>
  <c r="D143" i="13"/>
  <c r="D21" i="13"/>
  <c r="G21" i="12"/>
  <c r="D388" i="13"/>
  <c r="D266" i="13"/>
  <c r="D22" i="13"/>
  <c r="G22" i="12"/>
  <c r="D144" i="13"/>
  <c r="F36" i="12"/>
  <c r="F24" i="12"/>
  <c r="F31" i="12"/>
  <c r="F19" i="12"/>
  <c r="D391" i="13"/>
  <c r="D269" i="13"/>
  <c r="D147" i="13"/>
  <c r="D25" i="13"/>
  <c r="G25" i="12"/>
  <c r="F32" i="12"/>
  <c r="D400" i="13"/>
  <c r="D278" i="13"/>
  <c r="D34" i="13"/>
  <c r="G34" i="12"/>
  <c r="D156" i="13"/>
  <c r="F20" i="12"/>
  <c r="F26" i="12"/>
  <c r="D389" i="13"/>
  <c r="D267" i="13"/>
  <c r="D23" i="13"/>
  <c r="G23" i="12"/>
  <c r="D145" i="13"/>
  <c r="D395" i="13"/>
  <c r="D273" i="13"/>
  <c r="D151" i="13"/>
  <c r="D29" i="13"/>
  <c r="G29" i="12"/>
  <c r="F28" i="12"/>
  <c r="F25" i="12"/>
  <c r="F37" i="12"/>
  <c r="D401" i="13"/>
  <c r="D279" i="13"/>
  <c r="D35" i="13"/>
  <c r="G35" i="12"/>
  <c r="D157" i="13"/>
  <c r="D386" i="13" l="1"/>
  <c r="D264" i="13"/>
  <c r="D142" i="13"/>
  <c r="D20" i="13"/>
  <c r="G20" i="12"/>
  <c r="D384" i="13"/>
  <c r="D262" i="13"/>
  <c r="D18" i="13"/>
  <c r="G18" i="12"/>
  <c r="D140" i="13"/>
  <c r="D396" i="13"/>
  <c r="D274" i="13"/>
  <c r="D30" i="13"/>
  <c r="G30" i="12"/>
  <c r="D152" i="13"/>
  <c r="D394" i="13"/>
  <c r="D272" i="13"/>
  <c r="D150" i="13"/>
  <c r="D28" i="13"/>
  <c r="G28" i="12"/>
  <c r="D399" i="13"/>
  <c r="D277" i="13"/>
  <c r="D155" i="13"/>
  <c r="D33" i="13"/>
  <c r="G33" i="12"/>
  <c r="D390" i="13"/>
  <c r="D268" i="13"/>
  <c r="D146" i="13"/>
  <c r="D24" i="13"/>
  <c r="G24" i="12"/>
  <c r="D392" i="13"/>
  <c r="D270" i="13"/>
  <c r="D26" i="13"/>
  <c r="G26" i="12"/>
  <c r="D148" i="13"/>
  <c r="D397" i="13"/>
  <c r="D275" i="13"/>
  <c r="D31" i="13"/>
  <c r="G31" i="12"/>
  <c r="D153" i="13"/>
  <c r="D402" i="13"/>
  <c r="D280" i="13"/>
  <c r="D158" i="13"/>
  <c r="D36" i="13"/>
  <c r="G36" i="12"/>
  <c r="D398" i="13"/>
  <c r="D276" i="13"/>
  <c r="D154" i="13"/>
  <c r="D32" i="13"/>
  <c r="G32" i="12"/>
  <c r="D159" i="13"/>
  <c r="D403" i="13"/>
  <c r="D281" i="13"/>
  <c r="D37" i="13"/>
  <c r="G37" i="12"/>
  <c r="D385" i="13"/>
  <c r="D263" i="13"/>
  <c r="D19" i="13"/>
  <c r="G19" i="12"/>
  <c r="D141" i="13"/>
  <c r="D393" i="13"/>
  <c r="D271" i="13"/>
  <c r="D27" i="13"/>
  <c r="G27" i="12"/>
  <c r="D149" i="13"/>
  <c r="A57" i="14"/>
  <c r="A56" i="14"/>
  <c r="A55" i="14"/>
  <c r="A54" i="14"/>
  <c r="A53" i="14"/>
  <c r="A52" i="14"/>
  <c r="A51" i="14"/>
  <c r="A41" i="14"/>
  <c r="BC6" i="2"/>
  <c r="B734" i="13" s="1"/>
  <c r="CI104" i="2"/>
  <c r="F104" i="2" s="1"/>
  <c r="CI112" i="2"/>
  <c r="F112" i="2" s="1"/>
  <c r="AH102" i="2"/>
  <c r="AH106" i="2"/>
  <c r="AH110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45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101" i="2"/>
  <c r="CI101" i="2" s="1"/>
  <c r="F101" i="2" s="1"/>
  <c r="CH102" i="2"/>
  <c r="CI102" i="2" s="1"/>
  <c r="F102" i="2" s="1"/>
  <c r="CH103" i="2"/>
  <c r="CI103" i="2" s="1"/>
  <c r="F103" i="2" s="1"/>
  <c r="CH104" i="2"/>
  <c r="AH104" i="2" s="1"/>
  <c r="CH105" i="2"/>
  <c r="CI105" i="2" s="1"/>
  <c r="F105" i="2" s="1"/>
  <c r="CH106" i="2"/>
  <c r="CI106" i="2" s="1"/>
  <c r="F106" i="2" s="1"/>
  <c r="CH107" i="2"/>
  <c r="CI107" i="2" s="1"/>
  <c r="F107" i="2" s="1"/>
  <c r="CH108" i="2"/>
  <c r="CI108" i="2" s="1"/>
  <c r="F108" i="2" s="1"/>
  <c r="CH109" i="2"/>
  <c r="CI109" i="2" s="1"/>
  <c r="F109" i="2" s="1"/>
  <c r="CH110" i="2"/>
  <c r="CI110" i="2" s="1"/>
  <c r="F110" i="2" s="1"/>
  <c r="CH111" i="2"/>
  <c r="CI111" i="2" s="1"/>
  <c r="F111" i="2" s="1"/>
  <c r="CH112" i="2"/>
  <c r="AH112" i="2" s="1"/>
  <c r="CH113" i="2"/>
  <c r="CI113" i="2" s="1"/>
  <c r="F113" i="2" s="1"/>
  <c r="CH114" i="2"/>
  <c r="CI114" i="2" s="1"/>
  <c r="F114" i="2" s="1"/>
  <c r="CH115" i="2"/>
  <c r="CH116" i="2"/>
  <c r="CH117" i="2"/>
  <c r="CH118" i="2"/>
  <c r="CH119" i="2"/>
  <c r="CH120" i="2"/>
  <c r="CH121" i="2"/>
  <c r="CH122" i="2"/>
  <c r="CH123" i="2"/>
  <c r="CH124" i="2"/>
  <c r="CH125" i="2"/>
  <c r="CH126" i="2"/>
  <c r="CH127" i="2"/>
  <c r="AH127" i="2" s="1"/>
  <c r="CH68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42" i="2"/>
  <c r="CI42" i="2" s="1"/>
  <c r="F42" i="2" s="1"/>
  <c r="CH43" i="2"/>
  <c r="AH43" i="2" s="1"/>
  <c r="CH44" i="2"/>
  <c r="AH44" i="2" s="1"/>
  <c r="CH45" i="2"/>
  <c r="CI45" i="2" s="1"/>
  <c r="F45" i="2" s="1"/>
  <c r="CH46" i="2"/>
  <c r="CI46" i="2" s="1"/>
  <c r="F46" i="2" s="1"/>
  <c r="CH47" i="2"/>
  <c r="CI47" i="2" s="1"/>
  <c r="F47" i="2" s="1"/>
  <c r="CH48" i="2"/>
  <c r="CI48" i="2" s="1"/>
  <c r="F48" i="2" s="1"/>
  <c r="CH49" i="2"/>
  <c r="AH49" i="2" s="1"/>
  <c r="CH50" i="2"/>
  <c r="AH50" i="2" s="1"/>
  <c r="CH51" i="2"/>
  <c r="CI51" i="2" s="1"/>
  <c r="F51" i="2" s="1"/>
  <c r="CH52" i="2"/>
  <c r="CI52" i="2" s="1"/>
  <c r="F52" i="2" s="1"/>
  <c r="CH53" i="2"/>
  <c r="AH53" i="2" s="1"/>
  <c r="CH54" i="2"/>
  <c r="AH54" i="2" s="1"/>
  <c r="CH55" i="2"/>
  <c r="CI55" i="2" s="1"/>
  <c r="F55" i="2" s="1"/>
  <c r="CH56" i="2"/>
  <c r="CI56" i="2" s="1"/>
  <c r="F56" i="2" s="1"/>
  <c r="CH57" i="2"/>
  <c r="AH57" i="2" s="1"/>
  <c r="CH58" i="2"/>
  <c r="AH58" i="2" s="1"/>
  <c r="CH59" i="2"/>
  <c r="CI59" i="2" s="1"/>
  <c r="F59" i="2" s="1"/>
  <c r="CH60" i="2"/>
  <c r="CI60" i="2" s="1"/>
  <c r="F60" i="2" s="1"/>
  <c r="CH61" i="2"/>
  <c r="AH61" i="2" s="1"/>
  <c r="CH62" i="2"/>
  <c r="AH62" i="2" s="1"/>
  <c r="CH63" i="2"/>
  <c r="CI63" i="2" s="1"/>
  <c r="F63" i="2" s="1"/>
  <c r="CH64" i="2"/>
  <c r="CI64" i="2" s="1"/>
  <c r="F64" i="2" s="1"/>
  <c r="CH65" i="2"/>
  <c r="AH65" i="2" s="1"/>
  <c r="CH6" i="2"/>
  <c r="AH6" i="2" l="1"/>
  <c r="E6" i="2" s="1"/>
  <c r="AR6" i="2" s="1"/>
  <c r="D6" i="2"/>
  <c r="AV6" i="2" s="1"/>
  <c r="CI20" i="2"/>
  <c r="F20" i="2" s="1"/>
  <c r="D20" i="2"/>
  <c r="AV20" i="2" s="1"/>
  <c r="CI18" i="2"/>
  <c r="F18" i="2" s="1"/>
  <c r="D18" i="2"/>
  <c r="AV18" i="2" s="1"/>
  <c r="CI16" i="2"/>
  <c r="F16" i="2" s="1"/>
  <c r="D16" i="2"/>
  <c r="AV16" i="2" s="1"/>
  <c r="AH14" i="2"/>
  <c r="E14" i="2" s="1"/>
  <c r="AR14" i="2" s="1"/>
  <c r="D986" i="13" s="1"/>
  <c r="D14" i="2"/>
  <c r="AV14" i="2" s="1"/>
  <c r="CI12" i="2"/>
  <c r="F12" i="2" s="1"/>
  <c r="D12" i="2"/>
  <c r="AV12" i="2" s="1"/>
  <c r="AH10" i="2"/>
  <c r="E10" i="2" s="1"/>
  <c r="AR10" i="2" s="1"/>
  <c r="D1226" i="13" s="1"/>
  <c r="D10" i="2"/>
  <c r="AV10" i="2" s="1"/>
  <c r="AH8" i="2"/>
  <c r="E8" i="2" s="1"/>
  <c r="AR8" i="2" s="1"/>
  <c r="D1102" i="13" s="1"/>
  <c r="D8" i="2"/>
  <c r="AV8" i="2" s="1"/>
  <c r="AH68" i="2"/>
  <c r="E68" i="2" s="1"/>
  <c r="AR68" i="2" s="1"/>
  <c r="D1284" i="13" s="1"/>
  <c r="D68" i="2"/>
  <c r="AV68" i="2" s="1"/>
  <c r="CI80" i="2"/>
  <c r="F80" i="2" s="1"/>
  <c r="D80" i="2"/>
  <c r="AV80" i="2" s="1"/>
  <c r="CI78" i="2"/>
  <c r="F78" i="2" s="1"/>
  <c r="D78" i="2"/>
  <c r="AV78" i="2" s="1"/>
  <c r="CI76" i="2"/>
  <c r="F76" i="2" s="1"/>
  <c r="D76" i="2"/>
  <c r="AV76" i="2" s="1"/>
  <c r="CI74" i="2"/>
  <c r="F74" i="2" s="1"/>
  <c r="D74" i="2"/>
  <c r="AV74" i="2" s="1"/>
  <c r="CI72" i="2"/>
  <c r="F72" i="2" s="1"/>
  <c r="D72" i="2"/>
  <c r="AV72" i="2" s="1"/>
  <c r="AH70" i="2"/>
  <c r="E70" i="2" s="1"/>
  <c r="AR70" i="2" s="1"/>
  <c r="D1042" i="13" s="1"/>
  <c r="D70" i="2"/>
  <c r="AV70" i="2" s="1"/>
  <c r="CI21" i="2"/>
  <c r="F21" i="2" s="1"/>
  <c r="D21" i="2"/>
  <c r="AV21" i="2" s="1"/>
  <c r="AH19" i="2"/>
  <c r="E19" i="2" s="1"/>
  <c r="AR19" i="2" s="1"/>
  <c r="D1235" i="13" s="1"/>
  <c r="D19" i="2"/>
  <c r="AV19" i="2" s="1"/>
  <c r="CI17" i="2"/>
  <c r="F17" i="2" s="1"/>
  <c r="D17" i="2"/>
  <c r="AV17" i="2" s="1"/>
  <c r="AH15" i="2"/>
  <c r="E15" i="2" s="1"/>
  <c r="AR15" i="2" s="1"/>
  <c r="D865" i="13" s="1"/>
  <c r="D15" i="2"/>
  <c r="AV15" i="2" s="1"/>
  <c r="CI13" i="2"/>
  <c r="F13" i="2" s="1"/>
  <c r="D13" i="2"/>
  <c r="AV13" i="2" s="1"/>
  <c r="AH11" i="2"/>
  <c r="E11" i="2" s="1"/>
  <c r="AR11" i="2" s="1"/>
  <c r="D1227" i="13" s="1"/>
  <c r="D11" i="2"/>
  <c r="AV11" i="2" s="1"/>
  <c r="AH9" i="2"/>
  <c r="E9" i="2" s="1"/>
  <c r="AR9" i="2" s="1"/>
  <c r="D859" i="13" s="1"/>
  <c r="D9" i="2"/>
  <c r="AV9" i="2" s="1"/>
  <c r="CI7" i="2"/>
  <c r="F7" i="2" s="1"/>
  <c r="D7" i="2"/>
  <c r="AV7" i="2" s="1"/>
  <c r="AH79" i="2"/>
  <c r="E79" i="2" s="1"/>
  <c r="AR79" i="2" s="1"/>
  <c r="D929" i="13" s="1"/>
  <c r="D79" i="2"/>
  <c r="AV79" i="2" s="1"/>
  <c r="CI77" i="2"/>
  <c r="F77" i="2" s="1"/>
  <c r="D77" i="2"/>
  <c r="AV77" i="2" s="1"/>
  <c r="AH75" i="2"/>
  <c r="E75" i="2" s="1"/>
  <c r="AR75" i="2" s="1"/>
  <c r="D1169" i="13" s="1"/>
  <c r="D75" i="2"/>
  <c r="AV75" i="2" s="1"/>
  <c r="CI73" i="2"/>
  <c r="F73" i="2" s="1"/>
  <c r="D73" i="2"/>
  <c r="AV73" i="2" s="1"/>
  <c r="AH71" i="2"/>
  <c r="E71" i="2" s="1"/>
  <c r="AR71" i="2" s="1"/>
  <c r="D921" i="13" s="1"/>
  <c r="D71" i="2"/>
  <c r="AV71" i="2" s="1"/>
  <c r="AH69" i="2"/>
  <c r="E69" i="2" s="1"/>
  <c r="AR69" i="2" s="1"/>
  <c r="D1285" i="13" s="1"/>
  <c r="D69" i="2"/>
  <c r="AV69" i="2" s="1"/>
  <c r="AH78" i="2"/>
  <c r="E78" i="2" s="1"/>
  <c r="AR78" i="2" s="1"/>
  <c r="AH74" i="2"/>
  <c r="E74" i="2" s="1"/>
  <c r="AR74" i="2" s="1"/>
  <c r="AH108" i="2"/>
  <c r="AH80" i="2"/>
  <c r="E80" i="2" s="1"/>
  <c r="AR80" i="2" s="1"/>
  <c r="AH72" i="2"/>
  <c r="E72" i="2" s="1"/>
  <c r="AR72" i="2" s="1"/>
  <c r="AH76" i="2"/>
  <c r="E76" i="2" s="1"/>
  <c r="AR76" i="2" s="1"/>
  <c r="AH113" i="2"/>
  <c r="AH109" i="2"/>
  <c r="AH105" i="2"/>
  <c r="AH101" i="2"/>
  <c r="AH111" i="2"/>
  <c r="AH107" i="2"/>
  <c r="AH103" i="2"/>
  <c r="CI79" i="2"/>
  <c r="F79" i="2" s="1"/>
  <c r="CI75" i="2"/>
  <c r="F75" i="2" s="1"/>
  <c r="CI71" i="2"/>
  <c r="F71" i="2" s="1"/>
  <c r="AH77" i="2"/>
  <c r="E77" i="2" s="1"/>
  <c r="AR77" i="2" s="1"/>
  <c r="AH73" i="2"/>
  <c r="E73" i="2" s="1"/>
  <c r="AR73" i="2" s="1"/>
  <c r="CI70" i="2"/>
  <c r="F70" i="2" s="1"/>
  <c r="AH21" i="2"/>
  <c r="E21" i="2" s="1"/>
  <c r="AR21" i="2" s="1"/>
  <c r="AH17" i="2"/>
  <c r="E17" i="2" s="1"/>
  <c r="AR17" i="2" s="1"/>
  <c r="AH64" i="2"/>
  <c r="AH48" i="2"/>
  <c r="AH60" i="2"/>
  <c r="AH46" i="2"/>
  <c r="AH18" i="2"/>
  <c r="E18" i="2" s="1"/>
  <c r="AR18" i="2" s="1"/>
  <c r="AH56" i="2"/>
  <c r="AH52" i="2"/>
  <c r="AH42" i="2"/>
  <c r="AH13" i="2"/>
  <c r="E13" i="2" s="1"/>
  <c r="AR13" i="2" s="1"/>
  <c r="CI62" i="2"/>
  <c r="F62" i="2" s="1"/>
  <c r="CI58" i="2"/>
  <c r="F58" i="2" s="1"/>
  <c r="CI54" i="2"/>
  <c r="F54" i="2" s="1"/>
  <c r="CI50" i="2"/>
  <c r="F50" i="2" s="1"/>
  <c r="AH63" i="2"/>
  <c r="AH59" i="2"/>
  <c r="AH55" i="2"/>
  <c r="AH51" i="2"/>
  <c r="AH47" i="2"/>
  <c r="CI65" i="2"/>
  <c r="F65" i="2" s="1"/>
  <c r="CI61" i="2"/>
  <c r="F61" i="2" s="1"/>
  <c r="CI57" i="2"/>
  <c r="F57" i="2" s="1"/>
  <c r="CI53" i="2"/>
  <c r="F53" i="2" s="1"/>
  <c r="CI49" i="2"/>
  <c r="F49" i="2" s="1"/>
  <c r="CI44" i="2"/>
  <c r="F44" i="2" s="1"/>
  <c r="CI43" i="2"/>
  <c r="F43" i="2" s="1"/>
  <c r="AH20" i="2"/>
  <c r="E20" i="2" s="1"/>
  <c r="AR20" i="2" s="1"/>
  <c r="CI19" i="2"/>
  <c r="F19" i="2" s="1"/>
  <c r="CI15" i="2"/>
  <c r="F15" i="2" s="1"/>
  <c r="AH16" i="2"/>
  <c r="E16" i="2" s="1"/>
  <c r="AR16" i="2" s="1"/>
  <c r="AH12" i="2"/>
  <c r="E12" i="2" s="1"/>
  <c r="AR12" i="2" s="1"/>
  <c r="CI14" i="2"/>
  <c r="F14" i="2" s="1"/>
  <c r="CI69" i="2"/>
  <c r="F69" i="2" s="1"/>
  <c r="CI68" i="2"/>
  <c r="F68" i="2" s="1"/>
  <c r="CI11" i="2"/>
  <c r="F11" i="2" s="1"/>
  <c r="CI10" i="2"/>
  <c r="F10" i="2" s="1"/>
  <c r="CI9" i="2"/>
  <c r="F9" i="2" s="1"/>
  <c r="CI8" i="2"/>
  <c r="F8" i="2" s="1"/>
  <c r="AH7" i="2"/>
  <c r="E7" i="2" s="1"/>
  <c r="AR7" i="2" s="1"/>
  <c r="CI6" i="2"/>
  <c r="F6" i="2" s="1"/>
  <c r="D1108" i="13" l="1"/>
  <c r="D918" i="13"/>
  <c r="D920" i="13"/>
  <c r="D799" i="13"/>
  <c r="D563" i="13"/>
  <c r="D1231" i="13"/>
  <c r="D1224" i="13"/>
  <c r="D1165" i="13"/>
  <c r="D494" i="13"/>
  <c r="D620" i="13"/>
  <c r="D1295" i="13"/>
  <c r="D1164" i="13"/>
  <c r="D742" i="13"/>
  <c r="D503" i="13"/>
  <c r="D674" i="13"/>
  <c r="D1230" i="13"/>
  <c r="D1040" i="13"/>
  <c r="D675" i="13"/>
  <c r="D739" i="13"/>
  <c r="D1047" i="13"/>
  <c r="D987" i="13"/>
  <c r="D1286" i="13"/>
  <c r="D1163" i="13"/>
  <c r="D1287" i="13"/>
  <c r="D925" i="13"/>
  <c r="D1173" i="13"/>
  <c r="D1109" i="13"/>
  <c r="D869" i="13"/>
  <c r="D1041" i="13"/>
  <c r="D554" i="13"/>
  <c r="D555" i="13"/>
  <c r="D681" i="13"/>
  <c r="D807" i="13"/>
  <c r="D743" i="13"/>
  <c r="D991" i="13"/>
  <c r="D676" i="13"/>
  <c r="D798" i="13"/>
  <c r="D552" i="13"/>
  <c r="D796" i="13"/>
  <c r="D1162" i="13"/>
  <c r="D860" i="13"/>
  <c r="D982" i="13"/>
  <c r="D864" i="13"/>
  <c r="D498" i="13"/>
  <c r="D553" i="13"/>
  <c r="D919" i="13"/>
  <c r="D797" i="13"/>
  <c r="D677" i="13"/>
  <c r="D1043" i="13"/>
  <c r="D559" i="13"/>
  <c r="D803" i="13"/>
  <c r="D1291" i="13"/>
  <c r="D685" i="13"/>
  <c r="D1051" i="13"/>
  <c r="D983" i="13"/>
  <c r="D861" i="13"/>
  <c r="D621" i="13"/>
  <c r="D499" i="13"/>
  <c r="D625" i="13"/>
  <c r="D747" i="13"/>
  <c r="D1113" i="13"/>
  <c r="CP8" i="2"/>
  <c r="H4" i="12" s="1"/>
  <c r="CQ8" i="2"/>
  <c r="I4" i="12" s="1"/>
  <c r="CP68" i="2"/>
  <c r="H64" i="12" s="1"/>
  <c r="CQ68" i="2"/>
  <c r="I64" i="12" s="1"/>
  <c r="CQ19" i="2"/>
  <c r="CP19" i="2"/>
  <c r="CQ79" i="2"/>
  <c r="CP79" i="2"/>
  <c r="H75" i="12" s="1"/>
  <c r="CQ9" i="2"/>
  <c r="I5" i="12" s="1"/>
  <c r="CP9" i="2"/>
  <c r="H5" i="12" s="1"/>
  <c r="CQ11" i="2"/>
  <c r="CP11" i="2"/>
  <c r="H7" i="12" s="1"/>
  <c r="CQ69" i="2"/>
  <c r="I65" i="12" s="1"/>
  <c r="CP69" i="2"/>
  <c r="H65" i="12" s="1"/>
  <c r="CQ15" i="2"/>
  <c r="I11" i="12" s="1"/>
  <c r="CP15" i="2"/>
  <c r="H11" i="12" s="1"/>
  <c r="CP70" i="2"/>
  <c r="CQ70" i="2"/>
  <c r="CQ75" i="2"/>
  <c r="CP75" i="2"/>
  <c r="H71" i="12" s="1"/>
  <c r="CP10" i="2"/>
  <c r="CQ10" i="2"/>
  <c r="CP14" i="2"/>
  <c r="H10" i="12" s="1"/>
  <c r="CQ14" i="2"/>
  <c r="I10" i="12" s="1"/>
  <c r="CQ71" i="2"/>
  <c r="I67" i="12" s="1"/>
  <c r="CP71" i="2"/>
  <c r="CQ73" i="2"/>
  <c r="I69" i="12" s="1"/>
  <c r="CP73" i="2"/>
  <c r="H69" i="12" s="1"/>
  <c r="CQ77" i="2"/>
  <c r="I73" i="12" s="1"/>
  <c r="CP77" i="2"/>
  <c r="H73" i="12" s="1"/>
  <c r="CQ7" i="2"/>
  <c r="I3" i="12" s="1"/>
  <c r="CP7" i="2"/>
  <c r="H3" i="12" s="1"/>
  <c r="CQ13" i="2"/>
  <c r="I9" i="12" s="1"/>
  <c r="CP13" i="2"/>
  <c r="H9" i="12" s="1"/>
  <c r="CQ17" i="2"/>
  <c r="I13" i="12" s="1"/>
  <c r="CP17" i="2"/>
  <c r="H13" i="12" s="1"/>
  <c r="CQ21" i="2"/>
  <c r="I17" i="12" s="1"/>
  <c r="CP21" i="2"/>
  <c r="H17" i="12" s="1"/>
  <c r="CP72" i="2"/>
  <c r="H68" i="12" s="1"/>
  <c r="CQ72" i="2"/>
  <c r="I68" i="12" s="1"/>
  <c r="CP74" i="2"/>
  <c r="H70" i="12" s="1"/>
  <c r="CQ74" i="2"/>
  <c r="I70" i="12" s="1"/>
  <c r="CP76" i="2"/>
  <c r="H72" i="12" s="1"/>
  <c r="CQ76" i="2"/>
  <c r="I72" i="12" s="1"/>
  <c r="CP78" i="2"/>
  <c r="H74" i="12" s="1"/>
  <c r="CQ78" i="2"/>
  <c r="I74" i="12" s="1"/>
  <c r="CP80" i="2"/>
  <c r="H76" i="12" s="1"/>
  <c r="CQ80" i="2"/>
  <c r="I76" i="12" s="1"/>
  <c r="CP12" i="2"/>
  <c r="H8" i="12" s="1"/>
  <c r="CQ12" i="2"/>
  <c r="I8" i="12" s="1"/>
  <c r="CP16" i="2"/>
  <c r="H12" i="12" s="1"/>
  <c r="CQ16" i="2"/>
  <c r="I12" i="12" s="1"/>
  <c r="CP18" i="2"/>
  <c r="H14" i="12" s="1"/>
  <c r="CQ18" i="2"/>
  <c r="I14" i="12" s="1"/>
  <c r="CP20" i="2"/>
  <c r="H16" i="12" s="1"/>
  <c r="CQ20" i="2"/>
  <c r="I16" i="12" s="1"/>
  <c r="D617" i="13"/>
  <c r="D495" i="13"/>
  <c r="D1105" i="13"/>
  <c r="D616" i="13"/>
  <c r="D1104" i="13"/>
  <c r="D738" i="13"/>
  <c r="D493" i="13"/>
  <c r="D981" i="13"/>
  <c r="D615" i="13"/>
  <c r="D1103" i="13"/>
  <c r="D737" i="13"/>
  <c r="D1225" i="13"/>
  <c r="D736" i="13"/>
  <c r="D858" i="13"/>
  <c r="D492" i="13"/>
  <c r="D980" i="13"/>
  <c r="D614" i="13"/>
  <c r="CQ6" i="2"/>
  <c r="I2" i="12" s="1"/>
  <c r="CP6" i="2"/>
  <c r="H2" i="12" s="1"/>
  <c r="D1100" i="13"/>
  <c r="D1222" i="13"/>
  <c r="D734" i="13"/>
  <c r="D978" i="13"/>
  <c r="D856" i="13"/>
  <c r="D490" i="13"/>
  <c r="D612" i="13"/>
  <c r="H6" i="12"/>
  <c r="I6" i="12"/>
  <c r="D1110" i="13"/>
  <c r="D866" i="13"/>
  <c r="D622" i="13"/>
  <c r="D1232" i="13"/>
  <c r="D988" i="13"/>
  <c r="D744" i="13"/>
  <c r="D500" i="13"/>
  <c r="H15" i="12"/>
  <c r="I15" i="12"/>
  <c r="D1107" i="13"/>
  <c r="D863" i="13"/>
  <c r="D619" i="13"/>
  <c r="D985" i="13"/>
  <c r="D497" i="13"/>
  <c r="D1229" i="13"/>
  <c r="D741" i="13"/>
  <c r="D1234" i="13"/>
  <c r="D990" i="13"/>
  <c r="D746" i="13"/>
  <c r="D502" i="13"/>
  <c r="D1112" i="13"/>
  <c r="D868" i="13"/>
  <c r="D624" i="13"/>
  <c r="D1115" i="13"/>
  <c r="D871" i="13"/>
  <c r="D627" i="13"/>
  <c r="D993" i="13"/>
  <c r="D505" i="13"/>
  <c r="D1237" i="13"/>
  <c r="D749" i="13"/>
  <c r="D1289" i="13"/>
  <c r="D1045" i="13"/>
  <c r="D801" i="13"/>
  <c r="D1167" i="13"/>
  <c r="D923" i="13"/>
  <c r="D679" i="13"/>
  <c r="D557" i="13"/>
  <c r="H67" i="12"/>
  <c r="I75" i="12"/>
  <c r="D1292" i="13"/>
  <c r="D804" i="13"/>
  <c r="D926" i="13"/>
  <c r="D1170" i="13"/>
  <c r="D1048" i="13"/>
  <c r="D682" i="13"/>
  <c r="D560" i="13"/>
  <c r="D1296" i="13"/>
  <c r="D808" i="13"/>
  <c r="D930" i="13"/>
  <c r="D1174" i="13"/>
  <c r="D1052" i="13"/>
  <c r="D686" i="13"/>
  <c r="D564" i="13"/>
  <c r="D802" i="13"/>
  <c r="D1046" i="13"/>
  <c r="D1290" i="13"/>
  <c r="D1168" i="13"/>
  <c r="D924" i="13"/>
  <c r="D680" i="13"/>
  <c r="D558" i="13"/>
  <c r="D1223" i="13"/>
  <c r="D979" i="13"/>
  <c r="D735" i="13"/>
  <c r="D491" i="13"/>
  <c r="D1101" i="13"/>
  <c r="D857" i="13"/>
  <c r="D613" i="13"/>
  <c r="I7" i="12"/>
  <c r="D1106" i="13"/>
  <c r="D862" i="13"/>
  <c r="D618" i="13"/>
  <c r="D1228" i="13"/>
  <c r="D984" i="13"/>
  <c r="D740" i="13"/>
  <c r="D496" i="13"/>
  <c r="D1114" i="13"/>
  <c r="D870" i="13"/>
  <c r="D626" i="13"/>
  <c r="D1236" i="13"/>
  <c r="D992" i="13"/>
  <c r="D748" i="13"/>
  <c r="D504" i="13"/>
  <c r="D1111" i="13"/>
  <c r="D867" i="13"/>
  <c r="D623" i="13"/>
  <c r="D1233" i="13"/>
  <c r="D745" i="13"/>
  <c r="D989" i="13"/>
  <c r="D501" i="13"/>
  <c r="H66" i="12"/>
  <c r="I66" i="12"/>
  <c r="D1293" i="13"/>
  <c r="D1049" i="13"/>
  <c r="D805" i="13"/>
  <c r="D1171" i="13"/>
  <c r="D927" i="13"/>
  <c r="D683" i="13"/>
  <c r="D561" i="13"/>
  <c r="I71" i="12"/>
  <c r="D1288" i="13"/>
  <c r="D800" i="13"/>
  <c r="D922" i="13"/>
  <c r="D1166" i="13"/>
  <c r="D1044" i="13"/>
  <c r="D678" i="13"/>
  <c r="D556" i="13"/>
  <c r="D806" i="13"/>
  <c r="D1050" i="13"/>
  <c r="D1294" i="13"/>
  <c r="D1172" i="13"/>
  <c r="D928" i="13"/>
  <c r="D684" i="13"/>
  <c r="D562" i="13"/>
  <c r="A2" i="9"/>
  <c r="BT7" i="2"/>
  <c r="G3" i="13" s="1"/>
  <c r="BZ7" i="2"/>
  <c r="G735" i="13" s="1"/>
  <c r="CA7" i="2"/>
  <c r="G857" i="13" s="1"/>
  <c r="CD7" i="2"/>
  <c r="G1223" i="13" s="1"/>
  <c r="BT8" i="2"/>
  <c r="G4" i="13" s="1"/>
  <c r="BZ8" i="2"/>
  <c r="G736" i="13" s="1"/>
  <c r="CA8" i="2"/>
  <c r="G858" i="13" s="1"/>
  <c r="CD8" i="2"/>
  <c r="G1224" i="13" s="1"/>
  <c r="BT9" i="2"/>
  <c r="G5" i="13" s="1"/>
  <c r="BZ9" i="2"/>
  <c r="G737" i="13" s="1"/>
  <c r="CA9" i="2"/>
  <c r="G859" i="13" s="1"/>
  <c r="CD9" i="2"/>
  <c r="G1225" i="13" s="1"/>
  <c r="BT10" i="2"/>
  <c r="G6" i="13" s="1"/>
  <c r="BZ10" i="2"/>
  <c r="G738" i="13" s="1"/>
  <c r="CA10" i="2"/>
  <c r="G860" i="13" s="1"/>
  <c r="CD10" i="2"/>
  <c r="G1226" i="13" s="1"/>
  <c r="BT11" i="2"/>
  <c r="G7" i="13" s="1"/>
  <c r="BZ11" i="2"/>
  <c r="G739" i="13" s="1"/>
  <c r="CA11" i="2"/>
  <c r="G861" i="13" s="1"/>
  <c r="CD11" i="2"/>
  <c r="G1227" i="13" s="1"/>
  <c r="BT12" i="2"/>
  <c r="G8" i="13" s="1"/>
  <c r="BZ12" i="2"/>
  <c r="G740" i="13" s="1"/>
  <c r="CA12" i="2"/>
  <c r="G862" i="13" s="1"/>
  <c r="CD12" i="2"/>
  <c r="G1228" i="13" s="1"/>
  <c r="BT13" i="2"/>
  <c r="G9" i="13" s="1"/>
  <c r="BZ13" i="2"/>
  <c r="G741" i="13" s="1"/>
  <c r="CA13" i="2"/>
  <c r="G863" i="13" s="1"/>
  <c r="CD13" i="2"/>
  <c r="G1229" i="13" s="1"/>
  <c r="BT14" i="2"/>
  <c r="G10" i="13" s="1"/>
  <c r="BZ14" i="2"/>
  <c r="G742" i="13" s="1"/>
  <c r="CA14" i="2"/>
  <c r="G864" i="13" s="1"/>
  <c r="CD14" i="2"/>
  <c r="G1230" i="13" s="1"/>
  <c r="BT15" i="2"/>
  <c r="G11" i="13" s="1"/>
  <c r="BZ15" i="2"/>
  <c r="G743" i="13" s="1"/>
  <c r="CA15" i="2"/>
  <c r="G865" i="13" s="1"/>
  <c r="CD15" i="2"/>
  <c r="G1231" i="13" s="1"/>
  <c r="BT16" i="2"/>
  <c r="G12" i="13" s="1"/>
  <c r="BZ16" i="2"/>
  <c r="G744" i="13" s="1"/>
  <c r="CA16" i="2"/>
  <c r="G866" i="13" s="1"/>
  <c r="CD16" i="2"/>
  <c r="G1232" i="13" s="1"/>
  <c r="BT17" i="2"/>
  <c r="G13" i="13" s="1"/>
  <c r="BZ17" i="2"/>
  <c r="G745" i="13" s="1"/>
  <c r="CA17" i="2"/>
  <c r="G867" i="13" s="1"/>
  <c r="CD17" i="2"/>
  <c r="G1233" i="13" s="1"/>
  <c r="BT18" i="2"/>
  <c r="G14" i="13" s="1"/>
  <c r="BZ18" i="2"/>
  <c r="G746" i="13" s="1"/>
  <c r="CA18" i="2"/>
  <c r="G868" i="13" s="1"/>
  <c r="CD18" i="2"/>
  <c r="G1234" i="13" s="1"/>
  <c r="BT19" i="2"/>
  <c r="G15" i="13" s="1"/>
  <c r="BZ19" i="2"/>
  <c r="G747" i="13" s="1"/>
  <c r="CA19" i="2"/>
  <c r="G869" i="13" s="1"/>
  <c r="CD19" i="2"/>
  <c r="G1235" i="13" s="1"/>
  <c r="BT20" i="2"/>
  <c r="G16" i="13" s="1"/>
  <c r="BZ20" i="2"/>
  <c r="G748" i="13" s="1"/>
  <c r="CA20" i="2"/>
  <c r="G870" i="13" s="1"/>
  <c r="CD20" i="2"/>
  <c r="G1236" i="13" s="1"/>
  <c r="BT21" i="2"/>
  <c r="G17" i="13" s="1"/>
  <c r="BZ21" i="2"/>
  <c r="G749" i="13" s="1"/>
  <c r="CA21" i="2"/>
  <c r="G871" i="13" s="1"/>
  <c r="CD21" i="2"/>
  <c r="G1237" i="13" s="1"/>
  <c r="BT42" i="2"/>
  <c r="G38" i="13" s="1"/>
  <c r="BZ42" i="2"/>
  <c r="G770" i="13" s="1"/>
  <c r="CA42" i="2"/>
  <c r="G892" i="13" s="1"/>
  <c r="CD42" i="2"/>
  <c r="G1258" i="13" s="1"/>
  <c r="BT43" i="2"/>
  <c r="G39" i="13" s="1"/>
  <c r="BZ43" i="2"/>
  <c r="G771" i="13" s="1"/>
  <c r="CA43" i="2"/>
  <c r="G893" i="13" s="1"/>
  <c r="CD43" i="2"/>
  <c r="G1259" i="13" s="1"/>
  <c r="BT44" i="2"/>
  <c r="G40" i="13" s="1"/>
  <c r="BZ44" i="2"/>
  <c r="G772" i="13" s="1"/>
  <c r="CA44" i="2"/>
  <c r="G894" i="13" s="1"/>
  <c r="CD44" i="2"/>
  <c r="G1260" i="13" s="1"/>
  <c r="BT45" i="2"/>
  <c r="G41" i="13" s="1"/>
  <c r="BZ45" i="2"/>
  <c r="G773" i="13" s="1"/>
  <c r="CA45" i="2"/>
  <c r="G895" i="13" s="1"/>
  <c r="CD45" i="2"/>
  <c r="G1261" i="13" s="1"/>
  <c r="BT46" i="2"/>
  <c r="G42" i="13" s="1"/>
  <c r="BZ46" i="2"/>
  <c r="G774" i="13" s="1"/>
  <c r="CA46" i="2"/>
  <c r="G896" i="13" s="1"/>
  <c r="CD46" i="2"/>
  <c r="G1262" i="13" s="1"/>
  <c r="BT47" i="2"/>
  <c r="G43" i="13" s="1"/>
  <c r="BZ47" i="2"/>
  <c r="G775" i="13" s="1"/>
  <c r="CA47" i="2"/>
  <c r="G897" i="13" s="1"/>
  <c r="CD47" i="2"/>
  <c r="G1263" i="13" s="1"/>
  <c r="BT48" i="2"/>
  <c r="G44" i="13" s="1"/>
  <c r="BZ48" i="2"/>
  <c r="G776" i="13" s="1"/>
  <c r="CA48" i="2"/>
  <c r="G898" i="13" s="1"/>
  <c r="CD48" i="2"/>
  <c r="G1264" i="13" s="1"/>
  <c r="BT49" i="2"/>
  <c r="G45" i="13" s="1"/>
  <c r="BZ49" i="2"/>
  <c r="G777" i="13" s="1"/>
  <c r="CA49" i="2"/>
  <c r="G899" i="13" s="1"/>
  <c r="CD49" i="2"/>
  <c r="G1265" i="13" s="1"/>
  <c r="BT50" i="2"/>
  <c r="G46" i="13" s="1"/>
  <c r="BZ50" i="2"/>
  <c r="G778" i="13" s="1"/>
  <c r="CA50" i="2"/>
  <c r="G900" i="13" s="1"/>
  <c r="CD50" i="2"/>
  <c r="G1266" i="13" s="1"/>
  <c r="BT51" i="2"/>
  <c r="G47" i="13" s="1"/>
  <c r="BZ51" i="2"/>
  <c r="G779" i="13" s="1"/>
  <c r="CA51" i="2"/>
  <c r="G901" i="13" s="1"/>
  <c r="CD51" i="2"/>
  <c r="G1267" i="13" s="1"/>
  <c r="BT52" i="2"/>
  <c r="G48" i="13" s="1"/>
  <c r="BZ52" i="2"/>
  <c r="G780" i="13" s="1"/>
  <c r="CA52" i="2"/>
  <c r="G902" i="13" s="1"/>
  <c r="CD52" i="2"/>
  <c r="G1268" i="13" s="1"/>
  <c r="BT53" i="2"/>
  <c r="G49" i="13" s="1"/>
  <c r="BZ53" i="2"/>
  <c r="G781" i="13" s="1"/>
  <c r="CA53" i="2"/>
  <c r="G903" i="13" s="1"/>
  <c r="CD53" i="2"/>
  <c r="G1269" i="13" s="1"/>
  <c r="BT54" i="2"/>
  <c r="G50" i="13" s="1"/>
  <c r="BZ54" i="2"/>
  <c r="G782" i="13" s="1"/>
  <c r="CA54" i="2"/>
  <c r="G904" i="13" s="1"/>
  <c r="CD54" i="2"/>
  <c r="G1270" i="13" s="1"/>
  <c r="BT55" i="2"/>
  <c r="G51" i="13" s="1"/>
  <c r="BZ55" i="2"/>
  <c r="G783" i="13" s="1"/>
  <c r="CA55" i="2"/>
  <c r="G905" i="13" s="1"/>
  <c r="CD55" i="2"/>
  <c r="G1271" i="13" s="1"/>
  <c r="BT56" i="2"/>
  <c r="G52" i="13" s="1"/>
  <c r="BZ56" i="2"/>
  <c r="G784" i="13" s="1"/>
  <c r="CA56" i="2"/>
  <c r="G906" i="13" s="1"/>
  <c r="CD56" i="2"/>
  <c r="G1272" i="13" s="1"/>
  <c r="BT57" i="2"/>
  <c r="G53" i="13" s="1"/>
  <c r="BZ57" i="2"/>
  <c r="G785" i="13" s="1"/>
  <c r="CA57" i="2"/>
  <c r="G907" i="13" s="1"/>
  <c r="CD57" i="2"/>
  <c r="G1273" i="13" s="1"/>
  <c r="BT58" i="2"/>
  <c r="G54" i="13" s="1"/>
  <c r="BZ58" i="2"/>
  <c r="G786" i="13" s="1"/>
  <c r="CA58" i="2"/>
  <c r="G908" i="13" s="1"/>
  <c r="CD58" i="2"/>
  <c r="G1274" i="13" s="1"/>
  <c r="BT59" i="2"/>
  <c r="G55" i="13" s="1"/>
  <c r="BZ59" i="2"/>
  <c r="G787" i="13" s="1"/>
  <c r="CA59" i="2"/>
  <c r="G909" i="13" s="1"/>
  <c r="CD59" i="2"/>
  <c r="G1275" i="13" s="1"/>
  <c r="BT60" i="2"/>
  <c r="G56" i="13" s="1"/>
  <c r="BZ60" i="2"/>
  <c r="G788" i="13" s="1"/>
  <c r="CA60" i="2"/>
  <c r="G910" i="13" s="1"/>
  <c r="CD60" i="2"/>
  <c r="G1276" i="13" s="1"/>
  <c r="BT61" i="2"/>
  <c r="G57" i="13" s="1"/>
  <c r="BZ61" i="2"/>
  <c r="G789" i="13" s="1"/>
  <c r="CA61" i="2"/>
  <c r="G911" i="13" s="1"/>
  <c r="CD61" i="2"/>
  <c r="G1277" i="13" s="1"/>
  <c r="BT62" i="2"/>
  <c r="G58" i="13" s="1"/>
  <c r="BZ62" i="2"/>
  <c r="G790" i="13" s="1"/>
  <c r="CA62" i="2"/>
  <c r="G912" i="13" s="1"/>
  <c r="CD62" i="2"/>
  <c r="G1278" i="13" s="1"/>
  <c r="BT63" i="2"/>
  <c r="G59" i="13" s="1"/>
  <c r="BZ63" i="2"/>
  <c r="G791" i="13" s="1"/>
  <c r="CA63" i="2"/>
  <c r="G913" i="13" s="1"/>
  <c r="CD63" i="2"/>
  <c r="G1279" i="13" s="1"/>
  <c r="BT64" i="2"/>
  <c r="G60" i="13" s="1"/>
  <c r="BZ64" i="2"/>
  <c r="G792" i="13" s="1"/>
  <c r="CA64" i="2"/>
  <c r="G914" i="13" s="1"/>
  <c r="CD64" i="2"/>
  <c r="G1280" i="13" s="1"/>
  <c r="BT65" i="2"/>
  <c r="G61" i="13" s="1"/>
  <c r="BZ65" i="2"/>
  <c r="G793" i="13" s="1"/>
  <c r="CA65" i="2"/>
  <c r="G915" i="13" s="1"/>
  <c r="CD65" i="2"/>
  <c r="G1281" i="13" s="1"/>
  <c r="BT68" i="2"/>
  <c r="G64" i="13" s="1"/>
  <c r="BZ68" i="2"/>
  <c r="G796" i="13" s="1"/>
  <c r="CA68" i="2"/>
  <c r="G918" i="13" s="1"/>
  <c r="CD68" i="2"/>
  <c r="G1284" i="13" s="1"/>
  <c r="BT69" i="2"/>
  <c r="G65" i="13" s="1"/>
  <c r="BZ69" i="2"/>
  <c r="G797" i="13" s="1"/>
  <c r="CA69" i="2"/>
  <c r="G919" i="13" s="1"/>
  <c r="CD69" i="2"/>
  <c r="G1285" i="13" s="1"/>
  <c r="BT70" i="2"/>
  <c r="G66" i="13" s="1"/>
  <c r="BZ70" i="2"/>
  <c r="G798" i="13" s="1"/>
  <c r="CA70" i="2"/>
  <c r="G920" i="13" s="1"/>
  <c r="CD70" i="2"/>
  <c r="G1286" i="13" s="1"/>
  <c r="BT71" i="2"/>
  <c r="G67" i="13" s="1"/>
  <c r="BZ71" i="2"/>
  <c r="G799" i="13" s="1"/>
  <c r="CA71" i="2"/>
  <c r="G921" i="13" s="1"/>
  <c r="CD71" i="2"/>
  <c r="G1287" i="13" s="1"/>
  <c r="BT72" i="2"/>
  <c r="G68" i="13" s="1"/>
  <c r="BZ72" i="2"/>
  <c r="G800" i="13" s="1"/>
  <c r="CA72" i="2"/>
  <c r="G922" i="13" s="1"/>
  <c r="CD72" i="2"/>
  <c r="G1288" i="13" s="1"/>
  <c r="BT73" i="2"/>
  <c r="G69" i="13" s="1"/>
  <c r="BZ73" i="2"/>
  <c r="G801" i="13" s="1"/>
  <c r="CA73" i="2"/>
  <c r="G923" i="13" s="1"/>
  <c r="CD73" i="2"/>
  <c r="G1289" i="13" s="1"/>
  <c r="BT74" i="2"/>
  <c r="G70" i="13" s="1"/>
  <c r="BZ74" i="2"/>
  <c r="G802" i="13" s="1"/>
  <c r="CA74" i="2"/>
  <c r="G924" i="13" s="1"/>
  <c r="CD74" i="2"/>
  <c r="G1290" i="13" s="1"/>
  <c r="BT75" i="2"/>
  <c r="G71" i="13" s="1"/>
  <c r="BZ75" i="2"/>
  <c r="G803" i="13" s="1"/>
  <c r="CA75" i="2"/>
  <c r="G925" i="13" s="1"/>
  <c r="CD75" i="2"/>
  <c r="G1291" i="13" s="1"/>
  <c r="BT76" i="2"/>
  <c r="G72" i="13" s="1"/>
  <c r="BZ76" i="2"/>
  <c r="G804" i="13" s="1"/>
  <c r="CA76" i="2"/>
  <c r="G926" i="13" s="1"/>
  <c r="CD76" i="2"/>
  <c r="G1292" i="13" s="1"/>
  <c r="BT77" i="2"/>
  <c r="G73" i="13" s="1"/>
  <c r="BZ77" i="2"/>
  <c r="G805" i="13" s="1"/>
  <c r="CA77" i="2"/>
  <c r="G927" i="13" s="1"/>
  <c r="CD77" i="2"/>
  <c r="G1293" i="13" s="1"/>
  <c r="BT78" i="2"/>
  <c r="G74" i="13" s="1"/>
  <c r="BZ78" i="2"/>
  <c r="G806" i="13" s="1"/>
  <c r="CA78" i="2"/>
  <c r="G928" i="13" s="1"/>
  <c r="CD78" i="2"/>
  <c r="G1294" i="13" s="1"/>
  <c r="BT79" i="2"/>
  <c r="G75" i="13" s="1"/>
  <c r="BZ79" i="2"/>
  <c r="G807" i="13" s="1"/>
  <c r="CA79" i="2"/>
  <c r="G929" i="13" s="1"/>
  <c r="CD79" i="2"/>
  <c r="G1295" i="13" s="1"/>
  <c r="BT80" i="2"/>
  <c r="G76" i="13" s="1"/>
  <c r="BZ80" i="2"/>
  <c r="G808" i="13" s="1"/>
  <c r="CA80" i="2"/>
  <c r="G930" i="13" s="1"/>
  <c r="CD80" i="2"/>
  <c r="G1296" i="13" s="1"/>
  <c r="BT101" i="2"/>
  <c r="G97" i="13" s="1"/>
  <c r="BZ101" i="2"/>
  <c r="G829" i="13" s="1"/>
  <c r="CA101" i="2"/>
  <c r="G951" i="13" s="1"/>
  <c r="CD101" i="2"/>
  <c r="G1317" i="13" s="1"/>
  <c r="BT102" i="2"/>
  <c r="G98" i="13" s="1"/>
  <c r="BZ102" i="2"/>
  <c r="G830" i="13" s="1"/>
  <c r="CA102" i="2"/>
  <c r="G952" i="13" s="1"/>
  <c r="CD102" i="2"/>
  <c r="G1318" i="13" s="1"/>
  <c r="BT103" i="2"/>
  <c r="G99" i="13" s="1"/>
  <c r="BZ103" i="2"/>
  <c r="G831" i="13" s="1"/>
  <c r="CA103" i="2"/>
  <c r="G953" i="13" s="1"/>
  <c r="CD103" i="2"/>
  <c r="G1319" i="13" s="1"/>
  <c r="BT104" i="2"/>
  <c r="G100" i="13" s="1"/>
  <c r="BZ104" i="2"/>
  <c r="G832" i="13" s="1"/>
  <c r="CA104" i="2"/>
  <c r="G954" i="13" s="1"/>
  <c r="CD104" i="2"/>
  <c r="G1320" i="13" s="1"/>
  <c r="BT105" i="2"/>
  <c r="G101" i="13" s="1"/>
  <c r="BZ105" i="2"/>
  <c r="G833" i="13" s="1"/>
  <c r="CA105" i="2"/>
  <c r="G955" i="13" s="1"/>
  <c r="CD105" i="2"/>
  <c r="G1321" i="13" s="1"/>
  <c r="BT106" i="2"/>
  <c r="G102" i="13" s="1"/>
  <c r="BZ106" i="2"/>
  <c r="G834" i="13" s="1"/>
  <c r="CA106" i="2"/>
  <c r="G956" i="13" s="1"/>
  <c r="CD106" i="2"/>
  <c r="G1322" i="13" s="1"/>
  <c r="BT107" i="2"/>
  <c r="G103" i="13" s="1"/>
  <c r="BZ107" i="2"/>
  <c r="G835" i="13" s="1"/>
  <c r="CA107" i="2"/>
  <c r="G957" i="13" s="1"/>
  <c r="CD107" i="2"/>
  <c r="G1323" i="13" s="1"/>
  <c r="BT108" i="2"/>
  <c r="G104" i="13" s="1"/>
  <c r="BZ108" i="2"/>
  <c r="G836" i="13" s="1"/>
  <c r="CA108" i="2"/>
  <c r="G958" i="13" s="1"/>
  <c r="CD108" i="2"/>
  <c r="G1324" i="13" s="1"/>
  <c r="BT109" i="2"/>
  <c r="G105" i="13" s="1"/>
  <c r="BZ109" i="2"/>
  <c r="G837" i="13" s="1"/>
  <c r="CA109" i="2"/>
  <c r="G959" i="13" s="1"/>
  <c r="CD109" i="2"/>
  <c r="G1325" i="13" s="1"/>
  <c r="BT110" i="2"/>
  <c r="G106" i="13" s="1"/>
  <c r="BZ110" i="2"/>
  <c r="G838" i="13" s="1"/>
  <c r="CA110" i="2"/>
  <c r="G960" i="13" s="1"/>
  <c r="CD110" i="2"/>
  <c r="G1326" i="13" s="1"/>
  <c r="BT111" i="2"/>
  <c r="G107" i="13" s="1"/>
  <c r="BZ111" i="2"/>
  <c r="G839" i="13" s="1"/>
  <c r="CA111" i="2"/>
  <c r="G961" i="13" s="1"/>
  <c r="CD111" i="2"/>
  <c r="G1327" i="13" s="1"/>
  <c r="BT112" i="2"/>
  <c r="G108" i="13" s="1"/>
  <c r="BZ112" i="2"/>
  <c r="G840" i="13" s="1"/>
  <c r="CA112" i="2"/>
  <c r="G962" i="13" s="1"/>
  <c r="CD112" i="2"/>
  <c r="G1328" i="13" s="1"/>
  <c r="BT113" i="2"/>
  <c r="G109" i="13" s="1"/>
  <c r="BZ113" i="2"/>
  <c r="G841" i="13" s="1"/>
  <c r="CA113" i="2"/>
  <c r="G963" i="13" s="1"/>
  <c r="CD113" i="2"/>
  <c r="G1329" i="13" s="1"/>
  <c r="BT114" i="2"/>
  <c r="G110" i="13" s="1"/>
  <c r="BZ114" i="2"/>
  <c r="G842" i="13" s="1"/>
  <c r="CA114" i="2"/>
  <c r="G964" i="13" s="1"/>
  <c r="CD114" i="2"/>
  <c r="G1330" i="13" s="1"/>
  <c r="BT115" i="2"/>
  <c r="G111" i="13" s="1"/>
  <c r="BZ115" i="2"/>
  <c r="G843" i="13" s="1"/>
  <c r="CA115" i="2"/>
  <c r="G965" i="13" s="1"/>
  <c r="CD115" i="2"/>
  <c r="G1331" i="13" s="1"/>
  <c r="BT116" i="2"/>
  <c r="G112" i="13" s="1"/>
  <c r="BZ116" i="2"/>
  <c r="G844" i="13" s="1"/>
  <c r="CA116" i="2"/>
  <c r="G966" i="13" s="1"/>
  <c r="CD116" i="2"/>
  <c r="G1332" i="13" s="1"/>
  <c r="BT117" i="2"/>
  <c r="G113" i="13" s="1"/>
  <c r="BZ117" i="2"/>
  <c r="G845" i="13" s="1"/>
  <c r="CA117" i="2"/>
  <c r="G967" i="13" s="1"/>
  <c r="CD117" i="2"/>
  <c r="G1333" i="13" s="1"/>
  <c r="BT118" i="2"/>
  <c r="G114" i="13" s="1"/>
  <c r="BZ118" i="2"/>
  <c r="G846" i="13" s="1"/>
  <c r="CA118" i="2"/>
  <c r="G968" i="13" s="1"/>
  <c r="CD118" i="2"/>
  <c r="G1334" i="13" s="1"/>
  <c r="BT119" i="2"/>
  <c r="G115" i="13" s="1"/>
  <c r="BZ119" i="2"/>
  <c r="G847" i="13" s="1"/>
  <c r="CA119" i="2"/>
  <c r="G969" i="13" s="1"/>
  <c r="CD119" i="2"/>
  <c r="G1335" i="13" s="1"/>
  <c r="BT120" i="2"/>
  <c r="G116" i="13" s="1"/>
  <c r="BZ120" i="2"/>
  <c r="G848" i="13" s="1"/>
  <c r="CA120" i="2"/>
  <c r="G970" i="13" s="1"/>
  <c r="CD120" i="2"/>
  <c r="G1336" i="13" s="1"/>
  <c r="BT121" i="2"/>
  <c r="G117" i="13" s="1"/>
  <c r="BZ121" i="2"/>
  <c r="G849" i="13" s="1"/>
  <c r="CA121" i="2"/>
  <c r="G971" i="13" s="1"/>
  <c r="CD121" i="2"/>
  <c r="G1337" i="13" s="1"/>
  <c r="BT122" i="2"/>
  <c r="G118" i="13" s="1"/>
  <c r="BZ122" i="2"/>
  <c r="G850" i="13" s="1"/>
  <c r="CA122" i="2"/>
  <c r="G972" i="13" s="1"/>
  <c r="CD122" i="2"/>
  <c r="G1338" i="13" s="1"/>
  <c r="BT123" i="2"/>
  <c r="G119" i="13" s="1"/>
  <c r="BZ123" i="2"/>
  <c r="G851" i="13" s="1"/>
  <c r="CA123" i="2"/>
  <c r="G973" i="13" s="1"/>
  <c r="CD123" i="2"/>
  <c r="G1339" i="13" s="1"/>
  <c r="BT124" i="2"/>
  <c r="G120" i="13" s="1"/>
  <c r="BZ124" i="2"/>
  <c r="G852" i="13" s="1"/>
  <c r="CA124" i="2"/>
  <c r="G974" i="13" s="1"/>
  <c r="CD124" i="2"/>
  <c r="G1340" i="13" s="1"/>
  <c r="BT125" i="2"/>
  <c r="G121" i="13" s="1"/>
  <c r="BZ125" i="2"/>
  <c r="G853" i="13" s="1"/>
  <c r="CA125" i="2"/>
  <c r="G975" i="13" s="1"/>
  <c r="CD125" i="2"/>
  <c r="G1341" i="13" s="1"/>
  <c r="BT126" i="2"/>
  <c r="G122" i="13" s="1"/>
  <c r="BZ126" i="2"/>
  <c r="G854" i="13" s="1"/>
  <c r="CA126" i="2"/>
  <c r="G976" i="13" s="1"/>
  <c r="CD126" i="2"/>
  <c r="G1342" i="13" s="1"/>
  <c r="BT127" i="2"/>
  <c r="G123" i="13" s="1"/>
  <c r="BZ127" i="2"/>
  <c r="G855" i="13" s="1"/>
  <c r="CA127" i="2"/>
  <c r="G977" i="13" s="1"/>
  <c r="CD127" i="2"/>
  <c r="G1343" i="13" s="1"/>
  <c r="CD6" i="2"/>
  <c r="G1222" i="13" s="1"/>
  <c r="CA6" i="2"/>
  <c r="G856" i="13" s="1"/>
  <c r="BZ6" i="2"/>
  <c r="G734" i="13" s="1"/>
  <c r="BT6" i="2"/>
  <c r="G2" i="13" s="1"/>
  <c r="C67" i="13"/>
  <c r="C69" i="13"/>
  <c r="C71" i="13"/>
  <c r="C73" i="13"/>
  <c r="C75" i="13"/>
  <c r="C97" i="13"/>
  <c r="C98" i="13"/>
  <c r="C99" i="13"/>
  <c r="C101" i="13"/>
  <c r="C102" i="13"/>
  <c r="C103" i="13"/>
  <c r="C105" i="13"/>
  <c r="C106" i="13"/>
  <c r="C107" i="13"/>
  <c r="C109" i="13"/>
  <c r="C110" i="13"/>
  <c r="C64" i="13"/>
  <c r="C65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13" i="13"/>
  <c r="C14" i="13"/>
  <c r="C15" i="13"/>
  <c r="C16" i="13"/>
  <c r="C17" i="13"/>
  <c r="C39" i="13"/>
  <c r="C40" i="13"/>
  <c r="C41" i="13"/>
  <c r="C42" i="13"/>
  <c r="C43" i="13"/>
  <c r="C44" i="13"/>
  <c r="C45" i="13"/>
  <c r="C46" i="13"/>
  <c r="C3" i="13"/>
  <c r="C4" i="13"/>
  <c r="C5" i="13"/>
  <c r="C6" i="13"/>
  <c r="C7" i="13"/>
  <c r="C8" i="13"/>
  <c r="C9" i="13"/>
  <c r="C10" i="13"/>
  <c r="C11" i="13"/>
  <c r="C12" i="13"/>
  <c r="BN6" i="2"/>
  <c r="C734" i="13" s="1"/>
  <c r="BH6" i="2"/>
  <c r="C2" i="13" s="1"/>
  <c r="K50" i="4"/>
  <c r="K52" i="4"/>
  <c r="K61" i="4"/>
  <c r="K62" i="4"/>
  <c r="B2" i="13"/>
  <c r="B3" i="13"/>
  <c r="B4" i="13"/>
  <c r="B5" i="13"/>
  <c r="B6" i="13"/>
  <c r="B7" i="13"/>
  <c r="B8" i="13"/>
  <c r="AI7" i="2"/>
  <c r="AJ7" i="2"/>
  <c r="AI8" i="2"/>
  <c r="AJ8" i="2"/>
  <c r="AI9" i="2"/>
  <c r="AJ9" i="2"/>
  <c r="AI10" i="2"/>
  <c r="AJ10" i="2"/>
  <c r="AI11" i="2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I61" i="2"/>
  <c r="AJ61" i="2"/>
  <c r="AI62" i="2"/>
  <c r="AJ62" i="2"/>
  <c r="AI63" i="2"/>
  <c r="AJ63" i="2"/>
  <c r="AI64" i="2"/>
  <c r="AJ64" i="2"/>
  <c r="AI65" i="2"/>
  <c r="AJ65" i="2"/>
  <c r="AI68" i="2"/>
  <c r="AJ68" i="2"/>
  <c r="AI69" i="2"/>
  <c r="AJ69" i="2"/>
  <c r="AI70" i="2"/>
  <c r="AJ70" i="2"/>
  <c r="AI71" i="2"/>
  <c r="AJ71" i="2"/>
  <c r="AI72" i="2"/>
  <c r="AJ72" i="2"/>
  <c r="AI73" i="2"/>
  <c r="AJ73" i="2"/>
  <c r="AI74" i="2"/>
  <c r="AJ74" i="2"/>
  <c r="AI75" i="2"/>
  <c r="AJ75" i="2"/>
  <c r="AI76" i="2"/>
  <c r="AJ76" i="2"/>
  <c r="AI77" i="2"/>
  <c r="AJ77" i="2"/>
  <c r="AI78" i="2"/>
  <c r="AJ78" i="2"/>
  <c r="AI79" i="2"/>
  <c r="AJ79" i="2"/>
  <c r="AI80" i="2"/>
  <c r="AJ80" i="2"/>
  <c r="AI101" i="2"/>
  <c r="AJ101" i="2"/>
  <c r="AI102" i="2"/>
  <c r="AJ102" i="2"/>
  <c r="AI103" i="2"/>
  <c r="AJ103" i="2"/>
  <c r="AI104" i="2"/>
  <c r="AJ104" i="2"/>
  <c r="AI105" i="2"/>
  <c r="AJ105" i="2"/>
  <c r="AI106" i="2"/>
  <c r="AJ106" i="2"/>
  <c r="AI107" i="2"/>
  <c r="AJ107" i="2"/>
  <c r="AI108" i="2"/>
  <c r="AJ108" i="2"/>
  <c r="AI109" i="2"/>
  <c r="AJ109" i="2"/>
  <c r="AI110" i="2"/>
  <c r="AJ110" i="2"/>
  <c r="AI111" i="2"/>
  <c r="AJ111" i="2"/>
  <c r="AI112" i="2"/>
  <c r="AJ112" i="2"/>
  <c r="AI113" i="2"/>
  <c r="AJ113" i="2"/>
  <c r="AI114" i="2"/>
  <c r="AJ114" i="2"/>
  <c r="AI115" i="2"/>
  <c r="AJ115" i="2"/>
  <c r="AI116" i="2"/>
  <c r="AJ116" i="2"/>
  <c r="AI117" i="2"/>
  <c r="AJ117" i="2"/>
  <c r="AI118" i="2"/>
  <c r="AJ118" i="2"/>
  <c r="AI119" i="2"/>
  <c r="AJ119" i="2"/>
  <c r="AI120" i="2"/>
  <c r="AJ120" i="2"/>
  <c r="AI121" i="2"/>
  <c r="AJ121" i="2"/>
  <c r="AI122" i="2"/>
  <c r="AJ122" i="2"/>
  <c r="AI123" i="2"/>
  <c r="AJ123" i="2"/>
  <c r="AI124" i="2"/>
  <c r="AJ124" i="2"/>
  <c r="AI125" i="2"/>
  <c r="AJ125" i="2"/>
  <c r="AI126" i="2"/>
  <c r="AJ126" i="2"/>
  <c r="AI127" i="2"/>
  <c r="AJ127" i="2"/>
  <c r="AJ6" i="2"/>
  <c r="AI6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BA8" i="4"/>
  <c r="E3" i="14" s="1"/>
  <c r="BA9" i="4"/>
  <c r="E4" i="14" s="1"/>
  <c r="BA10" i="4"/>
  <c r="E5" i="14" s="1"/>
  <c r="BA11" i="4"/>
  <c r="E6" i="14" s="1"/>
  <c r="BA12" i="4"/>
  <c r="E7" i="14" s="1"/>
  <c r="BA13" i="4"/>
  <c r="E8" i="14" s="1"/>
  <c r="BA16" i="4"/>
  <c r="E11" i="14" s="1"/>
  <c r="BA19" i="4"/>
  <c r="E14" i="14" s="1"/>
  <c r="BA20" i="4"/>
  <c r="E15" i="14" s="1"/>
  <c r="BA21" i="4"/>
  <c r="E16" i="14" s="1"/>
  <c r="BA22" i="4"/>
  <c r="E17" i="14" s="1"/>
  <c r="BA23" i="4"/>
  <c r="E18" i="14" s="1"/>
  <c r="BA26" i="4"/>
  <c r="E21" i="14" s="1"/>
  <c r="BA27" i="4"/>
  <c r="E22" i="14" s="1"/>
  <c r="BA28" i="4"/>
  <c r="E23" i="14" s="1"/>
  <c r="BA29" i="4"/>
  <c r="E24" i="14" s="1"/>
  <c r="BA30" i="4"/>
  <c r="E25" i="14" s="1"/>
  <c r="BA31" i="4"/>
  <c r="E26" i="14" s="1"/>
  <c r="BA33" i="4"/>
  <c r="E28" i="14" s="1"/>
  <c r="BA36" i="4"/>
  <c r="E31" i="14" s="1"/>
  <c r="BA37" i="4"/>
  <c r="E32" i="14" s="1"/>
  <c r="BA38" i="4"/>
  <c r="E33" i="14" s="1"/>
  <c r="BA39" i="4"/>
  <c r="E34" i="14" s="1"/>
  <c r="BA40" i="4"/>
  <c r="E35" i="14" s="1"/>
  <c r="BA46" i="4"/>
  <c r="E41" i="14" s="1"/>
  <c r="BA47" i="4"/>
  <c r="E42" i="14" s="1"/>
  <c r="BA48" i="4"/>
  <c r="E43" i="14" s="1"/>
  <c r="BA56" i="4"/>
  <c r="E51" i="14" s="1"/>
  <c r="BA57" i="4"/>
  <c r="E52" i="14" s="1"/>
  <c r="BA58" i="4"/>
  <c r="E53" i="14" s="1"/>
  <c r="BA59" i="4"/>
  <c r="E54" i="14" s="1"/>
  <c r="BA7" i="4"/>
  <c r="E2" i="14" s="1"/>
  <c r="A49" i="14"/>
  <c r="A29" i="14"/>
  <c r="A9" i="14"/>
  <c r="A39" i="14"/>
  <c r="AW11" i="4"/>
  <c r="J6" i="14" s="1"/>
  <c r="AX11" i="4"/>
  <c r="K6" i="14" s="1"/>
  <c r="AY11" i="4"/>
  <c r="L6" i="14" s="1"/>
  <c r="AZ11" i="4"/>
  <c r="M6" i="14" s="1"/>
  <c r="AW12" i="4"/>
  <c r="J7" i="14" s="1"/>
  <c r="AX12" i="4"/>
  <c r="K7" i="14" s="1"/>
  <c r="AY12" i="4"/>
  <c r="L7" i="14" s="1"/>
  <c r="AZ12" i="4"/>
  <c r="M7" i="14" s="1"/>
  <c r="AW14" i="4"/>
  <c r="AX14" i="4"/>
  <c r="AY14" i="4"/>
  <c r="AZ14" i="4"/>
  <c r="AX15" i="4"/>
  <c r="AY15" i="4"/>
  <c r="AZ15" i="4"/>
  <c r="J15" i="14"/>
  <c r="K15" i="14"/>
  <c r="L15" i="14"/>
  <c r="M15" i="14"/>
  <c r="J16" i="14"/>
  <c r="K16" i="14"/>
  <c r="L16" i="14"/>
  <c r="M16" i="14"/>
  <c r="AW24" i="4"/>
  <c r="AX24" i="4"/>
  <c r="AY24" i="4"/>
  <c r="AZ24" i="4"/>
  <c r="AX25" i="4"/>
  <c r="AY25" i="4"/>
  <c r="AZ25" i="4"/>
  <c r="AW27" i="4"/>
  <c r="J22" i="14" s="1"/>
  <c r="AX27" i="4"/>
  <c r="K22" i="14" s="1"/>
  <c r="AY27" i="4"/>
  <c r="L22" i="14" s="1"/>
  <c r="AZ27" i="4"/>
  <c r="M22" i="14" s="1"/>
  <c r="AW28" i="4"/>
  <c r="J23" i="14" s="1"/>
  <c r="AX28" i="4"/>
  <c r="K23" i="14" s="1"/>
  <c r="AY28" i="4"/>
  <c r="L23" i="14" s="1"/>
  <c r="AZ28" i="4"/>
  <c r="M23" i="14" s="1"/>
  <c r="AW29" i="4"/>
  <c r="J24" i="14" s="1"/>
  <c r="AX29" i="4"/>
  <c r="K24" i="14" s="1"/>
  <c r="AY29" i="4"/>
  <c r="L24" i="14" s="1"/>
  <c r="AZ29" i="4"/>
  <c r="M24" i="14" s="1"/>
  <c r="AW30" i="4"/>
  <c r="J25" i="14" s="1"/>
  <c r="AX30" i="4"/>
  <c r="K25" i="14" s="1"/>
  <c r="AY30" i="4"/>
  <c r="L25" i="14" s="1"/>
  <c r="AZ30" i="4"/>
  <c r="M25" i="14" s="1"/>
  <c r="AW31" i="4"/>
  <c r="J26" i="14" s="1"/>
  <c r="AX31" i="4"/>
  <c r="K26" i="14" s="1"/>
  <c r="AY31" i="4"/>
  <c r="L26" i="14" s="1"/>
  <c r="AZ31" i="4"/>
  <c r="M26" i="14" s="1"/>
  <c r="AW34" i="4"/>
  <c r="AX34" i="4"/>
  <c r="AY34" i="4"/>
  <c r="AZ34" i="4"/>
  <c r="AX35" i="4"/>
  <c r="AY35" i="4"/>
  <c r="AZ35" i="4"/>
  <c r="AW38" i="4"/>
  <c r="J33" i="14" s="1"/>
  <c r="AX38" i="4"/>
  <c r="K33" i="14" s="1"/>
  <c r="AY38" i="4"/>
  <c r="L33" i="14" s="1"/>
  <c r="AZ38" i="4"/>
  <c r="M33" i="14" s="1"/>
  <c r="AW39" i="4"/>
  <c r="J34" i="14" s="1"/>
  <c r="AX39" i="4"/>
  <c r="K34" i="14" s="1"/>
  <c r="AY39" i="4"/>
  <c r="L34" i="14" s="1"/>
  <c r="AZ39" i="4"/>
  <c r="M34" i="14" s="1"/>
  <c r="AW40" i="4"/>
  <c r="J35" i="14" s="1"/>
  <c r="AX40" i="4"/>
  <c r="K35" i="14" s="1"/>
  <c r="AY40" i="4"/>
  <c r="L35" i="14" s="1"/>
  <c r="AZ40" i="4"/>
  <c r="M35" i="14" s="1"/>
  <c r="J37" i="14"/>
  <c r="AX42" i="4"/>
  <c r="K36" i="14" s="1"/>
  <c r="AY42" i="4"/>
  <c r="L36" i="14" s="1"/>
  <c r="AZ42" i="4"/>
  <c r="M36" i="14" s="1"/>
  <c r="AX44" i="4"/>
  <c r="AY44" i="4"/>
  <c r="AZ44" i="4"/>
  <c r="AX45" i="4"/>
  <c r="AY45" i="4"/>
  <c r="AZ45" i="4"/>
  <c r="K45" i="14"/>
  <c r="L45" i="14"/>
  <c r="M45" i="14"/>
  <c r="K46" i="14"/>
  <c r="L46" i="14"/>
  <c r="M46" i="14"/>
  <c r="AX54" i="4"/>
  <c r="AY54" i="4"/>
  <c r="AZ54" i="4"/>
  <c r="AX55" i="4"/>
  <c r="AY55" i="4"/>
  <c r="AZ55" i="4"/>
  <c r="J55" i="14"/>
  <c r="AX61" i="4"/>
  <c r="K55" i="14" s="1"/>
  <c r="AY61" i="4"/>
  <c r="L55" i="14" s="1"/>
  <c r="AZ61" i="4"/>
  <c r="M55" i="14" s="1"/>
  <c r="J56" i="14"/>
  <c r="AX62" i="4"/>
  <c r="K56" i="14" s="1"/>
  <c r="AY62" i="4"/>
  <c r="L56" i="14" s="1"/>
  <c r="AZ62" i="4"/>
  <c r="M56" i="14" s="1"/>
  <c r="AZ64" i="4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B9" i="13"/>
  <c r="B10" i="13"/>
  <c r="B11" i="13"/>
  <c r="B12" i="13"/>
  <c r="B13" i="13"/>
  <c r="B14" i="13"/>
  <c r="B15" i="13"/>
  <c r="B16" i="13"/>
  <c r="B17" i="13"/>
  <c r="B38" i="13"/>
  <c r="C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4" i="13"/>
  <c r="B65" i="13"/>
  <c r="B66" i="13"/>
  <c r="C66" i="13"/>
  <c r="B67" i="13"/>
  <c r="B68" i="13"/>
  <c r="C68" i="13"/>
  <c r="B69" i="13"/>
  <c r="B70" i="13"/>
  <c r="C70" i="13"/>
  <c r="B71" i="13"/>
  <c r="B72" i="13"/>
  <c r="C72" i="13"/>
  <c r="B73" i="13"/>
  <c r="B74" i="13"/>
  <c r="C74" i="13"/>
  <c r="B75" i="13"/>
  <c r="B76" i="13"/>
  <c r="C76" i="13"/>
  <c r="B97" i="13"/>
  <c r="B98" i="13"/>
  <c r="B99" i="13"/>
  <c r="B100" i="13"/>
  <c r="C100" i="13"/>
  <c r="B101" i="13"/>
  <c r="B102" i="13"/>
  <c r="B103" i="13"/>
  <c r="B104" i="13"/>
  <c r="C104" i="13"/>
  <c r="B105" i="13"/>
  <c r="B106" i="13"/>
  <c r="B107" i="13"/>
  <c r="B108" i="13"/>
  <c r="C108" i="13"/>
  <c r="B109" i="13"/>
  <c r="B110" i="13"/>
  <c r="B111" i="13"/>
  <c r="C111" i="13"/>
  <c r="B112" i="13"/>
  <c r="C112" i="13"/>
  <c r="B113" i="13"/>
  <c r="C113" i="13"/>
  <c r="B114" i="13"/>
  <c r="C114" i="13"/>
  <c r="B115" i="13"/>
  <c r="C115" i="13"/>
  <c r="B116" i="13"/>
  <c r="C116" i="13"/>
  <c r="B117" i="13"/>
  <c r="C117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A62" i="12"/>
  <c r="K62" i="12" s="1"/>
  <c r="A63" i="12"/>
  <c r="K63" i="12" s="1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O66" i="2"/>
  <c r="AO67" i="2"/>
  <c r="D2" i="11"/>
  <c r="E2" i="11" s="1"/>
  <c r="C2" i="11"/>
  <c r="B2" i="11"/>
  <c r="A3" i="4"/>
  <c r="BS68" i="2"/>
  <c r="K64" i="12" s="1"/>
  <c r="BS7" i="2"/>
  <c r="K3" i="12" s="1"/>
  <c r="BS8" i="2"/>
  <c r="K4" i="12" s="1"/>
  <c r="BS9" i="2"/>
  <c r="K5" i="12" s="1"/>
  <c r="BS10" i="2"/>
  <c r="K6" i="12" s="1"/>
  <c r="BS11" i="2"/>
  <c r="K7" i="12" s="1"/>
  <c r="BS12" i="2"/>
  <c r="K8" i="12" s="1"/>
  <c r="BS13" i="2"/>
  <c r="K9" i="12" s="1"/>
  <c r="BS14" i="2"/>
  <c r="K10" i="12" s="1"/>
  <c r="BS15" i="2"/>
  <c r="K11" i="12" s="1"/>
  <c r="BS16" i="2"/>
  <c r="K12" i="12" s="1"/>
  <c r="BS17" i="2"/>
  <c r="K13" i="12" s="1"/>
  <c r="BS18" i="2"/>
  <c r="K14" i="12" s="1"/>
  <c r="BS19" i="2"/>
  <c r="K15" i="12" s="1"/>
  <c r="BS20" i="2"/>
  <c r="K16" i="12" s="1"/>
  <c r="BS21" i="2"/>
  <c r="K17" i="12" s="1"/>
  <c r="BS42" i="2"/>
  <c r="K38" i="12" s="1"/>
  <c r="BS43" i="2"/>
  <c r="K39" i="12" s="1"/>
  <c r="BS44" i="2"/>
  <c r="K40" i="12" s="1"/>
  <c r="BS45" i="2"/>
  <c r="K41" i="12" s="1"/>
  <c r="BS46" i="2"/>
  <c r="K42" i="12" s="1"/>
  <c r="BS47" i="2"/>
  <c r="K43" i="12" s="1"/>
  <c r="BS48" i="2"/>
  <c r="K44" i="12" s="1"/>
  <c r="BS49" i="2"/>
  <c r="K45" i="12" s="1"/>
  <c r="BS50" i="2"/>
  <c r="K46" i="12" s="1"/>
  <c r="BS51" i="2"/>
  <c r="K47" i="12" s="1"/>
  <c r="BS52" i="2"/>
  <c r="K48" i="12" s="1"/>
  <c r="BS53" i="2"/>
  <c r="K49" i="12" s="1"/>
  <c r="BS54" i="2"/>
  <c r="K50" i="12" s="1"/>
  <c r="BS55" i="2"/>
  <c r="K51" i="12" s="1"/>
  <c r="BS56" i="2"/>
  <c r="K52" i="12" s="1"/>
  <c r="BS57" i="2"/>
  <c r="K53" i="12" s="1"/>
  <c r="BS58" i="2"/>
  <c r="K54" i="12" s="1"/>
  <c r="BS59" i="2"/>
  <c r="K55" i="12" s="1"/>
  <c r="BS60" i="2"/>
  <c r="K56" i="12" s="1"/>
  <c r="BS61" i="2"/>
  <c r="K57" i="12" s="1"/>
  <c r="BS62" i="2"/>
  <c r="K58" i="12" s="1"/>
  <c r="BS63" i="2"/>
  <c r="K59" i="12" s="1"/>
  <c r="BS64" i="2"/>
  <c r="K60" i="12" s="1"/>
  <c r="BS65" i="2"/>
  <c r="K61" i="12" s="1"/>
  <c r="BS69" i="2"/>
  <c r="K65" i="12" s="1"/>
  <c r="BS70" i="2"/>
  <c r="K66" i="12" s="1"/>
  <c r="BS71" i="2"/>
  <c r="K67" i="12" s="1"/>
  <c r="BS72" i="2"/>
  <c r="K68" i="12" s="1"/>
  <c r="BS73" i="2"/>
  <c r="K69" i="12" s="1"/>
  <c r="BS74" i="2"/>
  <c r="K70" i="12" s="1"/>
  <c r="BS75" i="2"/>
  <c r="K71" i="12" s="1"/>
  <c r="BS76" i="2"/>
  <c r="K72" i="12" s="1"/>
  <c r="BS77" i="2"/>
  <c r="K73" i="12" s="1"/>
  <c r="BS78" i="2"/>
  <c r="K74" i="12" s="1"/>
  <c r="BS79" i="2"/>
  <c r="K75" i="12" s="1"/>
  <c r="BS80" i="2"/>
  <c r="K76" i="12" s="1"/>
  <c r="BS101" i="2"/>
  <c r="K97" i="12" s="1"/>
  <c r="BS102" i="2"/>
  <c r="K98" i="12" s="1"/>
  <c r="BS103" i="2"/>
  <c r="K99" i="12" s="1"/>
  <c r="BS104" i="2"/>
  <c r="K100" i="12" s="1"/>
  <c r="BS105" i="2"/>
  <c r="K101" i="12" s="1"/>
  <c r="BS106" i="2"/>
  <c r="K102" i="12" s="1"/>
  <c r="BS107" i="2"/>
  <c r="K103" i="12" s="1"/>
  <c r="BS108" i="2"/>
  <c r="K104" i="12" s="1"/>
  <c r="BS109" i="2"/>
  <c r="K105" i="12" s="1"/>
  <c r="BS110" i="2"/>
  <c r="K106" i="12" s="1"/>
  <c r="BS111" i="2"/>
  <c r="K107" i="12" s="1"/>
  <c r="BS112" i="2"/>
  <c r="K108" i="12" s="1"/>
  <c r="BS113" i="2"/>
  <c r="K109" i="12" s="1"/>
  <c r="BS114" i="2"/>
  <c r="K110" i="12" s="1"/>
  <c r="BS115" i="2"/>
  <c r="K111" i="12" s="1"/>
  <c r="BS116" i="2"/>
  <c r="K112" i="12" s="1"/>
  <c r="BS117" i="2"/>
  <c r="K113" i="12" s="1"/>
  <c r="BS118" i="2"/>
  <c r="K114" i="12" s="1"/>
  <c r="BS119" i="2"/>
  <c r="K115" i="12" s="1"/>
  <c r="BS120" i="2"/>
  <c r="K116" i="12" s="1"/>
  <c r="BS121" i="2"/>
  <c r="K117" i="12" s="1"/>
  <c r="BS122" i="2"/>
  <c r="K118" i="12" s="1"/>
  <c r="BS123" i="2"/>
  <c r="K119" i="12" s="1"/>
  <c r="BS124" i="2"/>
  <c r="K120" i="12" s="1"/>
  <c r="BS125" i="2"/>
  <c r="K121" i="12" s="1"/>
  <c r="BS126" i="2"/>
  <c r="K122" i="12" s="1"/>
  <c r="BS127" i="2"/>
  <c r="K123" i="12" s="1"/>
  <c r="BS6" i="2"/>
  <c r="K2" i="12" s="1"/>
  <c r="L9" i="10"/>
  <c r="L10" i="10" s="1"/>
  <c r="L11" i="10" s="1"/>
  <c r="L12" i="10" s="1"/>
  <c r="L13" i="10" s="1"/>
  <c r="L14" i="10" s="1"/>
  <c r="L15" i="10" s="1"/>
  <c r="L16" i="10" s="1"/>
  <c r="L17" i="10" s="1"/>
  <c r="O9" i="10"/>
  <c r="O10" i="10" s="1"/>
  <c r="O11" i="10" s="1"/>
  <c r="O12" i="10" s="1"/>
  <c r="O13" i="10" s="1"/>
  <c r="O14" i="10" s="1"/>
  <c r="O15" i="10" s="1"/>
  <c r="O16" i="10" s="1"/>
  <c r="O17" i="10" s="1"/>
  <c r="V61" i="4"/>
  <c r="W61" i="4"/>
  <c r="X61" i="4"/>
  <c r="Y61" i="4"/>
  <c r="V62" i="4"/>
  <c r="W62" i="4"/>
  <c r="X62" i="4"/>
  <c r="Y62" i="4"/>
  <c r="V52" i="4"/>
  <c r="W52" i="4"/>
  <c r="X52" i="4"/>
  <c r="Y52" i="4"/>
  <c r="V38" i="4"/>
  <c r="W38" i="4"/>
  <c r="X38" i="4"/>
  <c r="Y38" i="4"/>
  <c r="V39" i="4"/>
  <c r="W39" i="4"/>
  <c r="X39" i="4"/>
  <c r="Y39" i="4"/>
  <c r="V40" i="4"/>
  <c r="W40" i="4"/>
  <c r="X40" i="4"/>
  <c r="Y40" i="4"/>
  <c r="V42" i="4"/>
  <c r="W42" i="4"/>
  <c r="X42" i="4"/>
  <c r="Y42" i="4"/>
  <c r="V27" i="4"/>
  <c r="W27" i="4"/>
  <c r="X27" i="4"/>
  <c r="Y27" i="4"/>
  <c r="V28" i="4"/>
  <c r="W28" i="4"/>
  <c r="X28" i="4"/>
  <c r="Y28" i="4"/>
  <c r="V29" i="4"/>
  <c r="W29" i="4"/>
  <c r="X29" i="4"/>
  <c r="Y29" i="4"/>
  <c r="V30" i="4"/>
  <c r="W30" i="4"/>
  <c r="X30" i="4"/>
  <c r="Y30" i="4"/>
  <c r="V31" i="4"/>
  <c r="W31" i="4"/>
  <c r="X31" i="4"/>
  <c r="Y31" i="4"/>
  <c r="V21" i="4"/>
  <c r="W21" i="4"/>
  <c r="X21" i="4"/>
  <c r="Y21" i="4"/>
  <c r="V22" i="4"/>
  <c r="W22" i="4"/>
  <c r="X22" i="4"/>
  <c r="Y22" i="4"/>
  <c r="V11" i="4"/>
  <c r="W11" i="4"/>
  <c r="X11" i="4"/>
  <c r="Y11" i="4"/>
  <c r="V12" i="4"/>
  <c r="W12" i="4"/>
  <c r="X12" i="4"/>
  <c r="Y12" i="4"/>
  <c r="AS3" i="7"/>
  <c r="AR3" i="7"/>
  <c r="AQ3" i="7"/>
  <c r="E3" i="7"/>
  <c r="AG42" i="4"/>
  <c r="AF42" i="4"/>
  <c r="AE42" i="4"/>
  <c r="AD42" i="4"/>
  <c r="AG40" i="4"/>
  <c r="AF40" i="4"/>
  <c r="AE40" i="4"/>
  <c r="AD40" i="4"/>
  <c r="AG39" i="4"/>
  <c r="AF39" i="4"/>
  <c r="AE39" i="4"/>
  <c r="AD39" i="4"/>
  <c r="AG38" i="4"/>
  <c r="AF38" i="4"/>
  <c r="AE38" i="4"/>
  <c r="AD38" i="4"/>
  <c r="AG31" i="4"/>
  <c r="AF31" i="4"/>
  <c r="AE31" i="4"/>
  <c r="AD31" i="4"/>
  <c r="AG30" i="4"/>
  <c r="AF30" i="4"/>
  <c r="AE30" i="4"/>
  <c r="AD30" i="4"/>
  <c r="AG29" i="4"/>
  <c r="AF29" i="4"/>
  <c r="AE29" i="4"/>
  <c r="AD29" i="4"/>
  <c r="AG28" i="4"/>
  <c r="AF28" i="4"/>
  <c r="AE28" i="4"/>
  <c r="AD28" i="4"/>
  <c r="AG27" i="4"/>
  <c r="AF27" i="4"/>
  <c r="AE27" i="4"/>
  <c r="AD27" i="4"/>
  <c r="AG22" i="4"/>
  <c r="AF22" i="4"/>
  <c r="AE22" i="4"/>
  <c r="AD22" i="4"/>
  <c r="AG21" i="4"/>
  <c r="AF21" i="4"/>
  <c r="AE21" i="4"/>
  <c r="AD21" i="4"/>
  <c r="AG11" i="4"/>
  <c r="AF11" i="4"/>
  <c r="AE11" i="4"/>
  <c r="AD11" i="4"/>
  <c r="AG12" i="4"/>
  <c r="AF12" i="4"/>
  <c r="AE12" i="4"/>
  <c r="AD12" i="4"/>
  <c r="F4" i="12"/>
  <c r="F6" i="12"/>
  <c r="F7" i="12"/>
  <c r="F11" i="12"/>
  <c r="D12" i="13"/>
  <c r="F41" i="12"/>
  <c r="F59" i="12"/>
  <c r="F60" i="12"/>
  <c r="F57" i="12"/>
  <c r="D178" i="13"/>
  <c r="U56" i="4"/>
  <c r="U57" i="4"/>
  <c r="U13" i="4"/>
  <c r="U14" i="4"/>
  <c r="U64" i="4"/>
  <c r="U65" i="4"/>
  <c r="U18" i="4"/>
  <c r="U49" i="4"/>
  <c r="U122" i="4"/>
  <c r="U121" i="4"/>
  <c r="U47" i="4"/>
  <c r="AD61" i="4"/>
  <c r="AE61" i="4"/>
  <c r="U45" i="4"/>
  <c r="AF61" i="4"/>
  <c r="U44" i="4"/>
  <c r="AG61" i="4"/>
  <c r="AD62" i="4"/>
  <c r="AE62" i="4"/>
  <c r="AF62" i="4"/>
  <c r="AG62" i="4"/>
  <c r="U53" i="4"/>
  <c r="U9" i="4"/>
  <c r="U10" i="4"/>
  <c r="U52" i="4"/>
  <c r="AD52" i="4"/>
  <c r="AE52" i="4"/>
  <c r="AF52" i="4"/>
  <c r="AG52" i="4"/>
  <c r="F113" i="12"/>
  <c r="F70" i="12"/>
  <c r="F66" i="12"/>
  <c r="F67" i="12"/>
  <c r="U8" i="4"/>
  <c r="U11" i="4"/>
  <c r="U12" i="4"/>
  <c r="U15" i="4"/>
  <c r="U16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5" i="4"/>
  <c r="U36" i="4"/>
  <c r="U37" i="4"/>
  <c r="U38" i="4"/>
  <c r="U39" i="4"/>
  <c r="U40" i="4"/>
  <c r="U42" i="4"/>
  <c r="U43" i="4"/>
  <c r="U46" i="4"/>
  <c r="U48" i="4"/>
  <c r="U54" i="4"/>
  <c r="U55" i="4"/>
  <c r="U58" i="4"/>
  <c r="U59" i="4"/>
  <c r="U61" i="4"/>
  <c r="U62" i="4"/>
  <c r="U63" i="4"/>
  <c r="U66" i="4"/>
  <c r="U67" i="4"/>
  <c r="U68" i="4"/>
  <c r="U69" i="4"/>
  <c r="U70" i="4"/>
  <c r="U71" i="4"/>
  <c r="U112" i="4"/>
  <c r="U113" i="4"/>
  <c r="U114" i="4"/>
  <c r="U115" i="4"/>
  <c r="U116" i="4"/>
  <c r="U117" i="4"/>
  <c r="U118" i="4"/>
  <c r="U119" i="4"/>
  <c r="U120" i="4"/>
  <c r="U123" i="4"/>
  <c r="U124" i="4"/>
  <c r="U125" i="4"/>
  <c r="U126" i="4"/>
  <c r="U127" i="4"/>
  <c r="U128" i="4"/>
  <c r="U129" i="4"/>
  <c r="U130" i="4"/>
  <c r="U131" i="4"/>
  <c r="U7" i="4"/>
  <c r="F43" i="12"/>
  <c r="M3" i="7"/>
  <c r="L3" i="7"/>
  <c r="K3" i="7"/>
  <c r="J3" i="7"/>
  <c r="I3" i="7"/>
  <c r="H3" i="7"/>
  <c r="G3" i="7"/>
  <c r="F3" i="7"/>
  <c r="D3" i="7"/>
  <c r="C3" i="7"/>
  <c r="O4" i="4"/>
  <c r="AT7" i="2"/>
  <c r="D3" i="12" s="1"/>
  <c r="AT8" i="2"/>
  <c r="D4" i="12" s="1"/>
  <c r="AT9" i="2"/>
  <c r="D5" i="12" s="1"/>
  <c r="AT10" i="2"/>
  <c r="D6" i="12" s="1"/>
  <c r="AT11" i="2"/>
  <c r="D7" i="12" s="1"/>
  <c r="AT12" i="2"/>
  <c r="D8" i="12" s="1"/>
  <c r="AT13" i="2"/>
  <c r="D9" i="12" s="1"/>
  <c r="AT14" i="2"/>
  <c r="D10" i="12" s="1"/>
  <c r="AT15" i="2"/>
  <c r="D11" i="12" s="1"/>
  <c r="AT16" i="2"/>
  <c r="D12" i="12" s="1"/>
  <c r="AT17" i="2"/>
  <c r="D13" i="12" s="1"/>
  <c r="F13" i="12"/>
  <c r="AT18" i="2"/>
  <c r="D14" i="12" s="1"/>
  <c r="AT19" i="2"/>
  <c r="D15" i="12" s="1"/>
  <c r="AT20" i="2"/>
  <c r="D16" i="12" s="1"/>
  <c r="AT21" i="2"/>
  <c r="D17" i="12" s="1"/>
  <c r="AT42" i="2"/>
  <c r="D38" i="12" s="1"/>
  <c r="D160" i="13"/>
  <c r="AT43" i="2"/>
  <c r="D39" i="12" s="1"/>
  <c r="AT44" i="2"/>
  <c r="D40" i="12" s="1"/>
  <c r="F46" i="12"/>
  <c r="F49" i="12"/>
  <c r="F50" i="12"/>
  <c r="F51" i="12"/>
  <c r="F52" i="12"/>
  <c r="AT68" i="2"/>
  <c r="D64" i="12" s="1"/>
  <c r="AT69" i="2"/>
  <c r="D65" i="12" s="1"/>
  <c r="AT70" i="2"/>
  <c r="D66" i="12" s="1"/>
  <c r="AT71" i="2"/>
  <c r="D67" i="12" s="1"/>
  <c r="AT72" i="2"/>
  <c r="D68" i="12" s="1"/>
  <c r="AT73" i="2"/>
  <c r="D69" i="12" s="1"/>
  <c r="AT74" i="2"/>
  <c r="D70" i="12" s="1"/>
  <c r="AT75" i="2"/>
  <c r="D71" i="12" s="1"/>
  <c r="AT76" i="2"/>
  <c r="D72" i="12" s="1"/>
  <c r="AT77" i="2"/>
  <c r="D73" i="12" s="1"/>
  <c r="D317" i="13"/>
  <c r="AT78" i="2"/>
  <c r="D74" i="12" s="1"/>
  <c r="G74" i="12"/>
  <c r="AT79" i="2"/>
  <c r="D75" i="12" s="1"/>
  <c r="AT80" i="2"/>
  <c r="D76" i="12" s="1"/>
  <c r="AT101" i="2"/>
  <c r="D97" i="12" s="1"/>
  <c r="F97" i="12"/>
  <c r="AT102" i="2"/>
  <c r="D98" i="12" s="1"/>
  <c r="AT103" i="2"/>
  <c r="D99" i="12" s="1"/>
  <c r="D99" i="13"/>
  <c r="AT104" i="2"/>
  <c r="D100" i="12" s="1"/>
  <c r="D344" i="13"/>
  <c r="D102" i="13"/>
  <c r="F104" i="12"/>
  <c r="F105" i="12"/>
  <c r="F108" i="12"/>
  <c r="G109" i="12"/>
  <c r="F117" i="12"/>
  <c r="AT6" i="2"/>
  <c r="D2" i="12" s="1"/>
  <c r="A1" i="4"/>
  <c r="Z52" i="4"/>
  <c r="AA52" i="4"/>
  <c r="AB52" i="4"/>
  <c r="AC52" i="4"/>
  <c r="Z61" i="4"/>
  <c r="AA61" i="4"/>
  <c r="AB61" i="4"/>
  <c r="AC61" i="4"/>
  <c r="Z62" i="4"/>
  <c r="AA62" i="4"/>
  <c r="AB62" i="4"/>
  <c r="AC62" i="4"/>
  <c r="D3" i="4"/>
  <c r="A1" i="2"/>
  <c r="C3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T45" i="2"/>
  <c r="D41" i="12" s="1"/>
  <c r="AT46" i="2"/>
  <c r="D42" i="12" s="1"/>
  <c r="AT47" i="2"/>
  <c r="D43" i="12" s="1"/>
  <c r="AT48" i="2"/>
  <c r="D44" i="12" s="1"/>
  <c r="AT49" i="2"/>
  <c r="D45" i="12" s="1"/>
  <c r="AT50" i="2"/>
  <c r="D46" i="12" s="1"/>
  <c r="AT51" i="2"/>
  <c r="D47" i="12" s="1"/>
  <c r="AT52" i="2"/>
  <c r="D48" i="12" s="1"/>
  <c r="AT53" i="2"/>
  <c r="D49" i="12" s="1"/>
  <c r="AT54" i="2"/>
  <c r="D50" i="12" s="1"/>
  <c r="AT55" i="2"/>
  <c r="D51" i="12" s="1"/>
  <c r="AT56" i="2"/>
  <c r="D52" i="12" s="1"/>
  <c r="AT57" i="2"/>
  <c r="D53" i="12" s="1"/>
  <c r="AT58" i="2"/>
  <c r="D54" i="12" s="1"/>
  <c r="AT59" i="2"/>
  <c r="D55" i="12" s="1"/>
  <c r="AT60" i="2"/>
  <c r="D56" i="12" s="1"/>
  <c r="AT61" i="2"/>
  <c r="D57" i="12" s="1"/>
  <c r="AT62" i="2"/>
  <c r="D58" i="12" s="1"/>
  <c r="AT63" i="2"/>
  <c r="D59" i="12" s="1"/>
  <c r="AT64" i="2"/>
  <c r="D60" i="12" s="1"/>
  <c r="AT65" i="2"/>
  <c r="D61" i="12" s="1"/>
  <c r="AT105" i="2"/>
  <c r="D101" i="12" s="1"/>
  <c r="AT106" i="2"/>
  <c r="D102" i="12" s="1"/>
  <c r="AT107" i="2"/>
  <c r="D103" i="12" s="1"/>
  <c r="AT108" i="2"/>
  <c r="D104" i="12" s="1"/>
  <c r="AT109" i="2"/>
  <c r="D105" i="12" s="1"/>
  <c r="AT110" i="2"/>
  <c r="D106" i="12" s="1"/>
  <c r="AT111" i="2"/>
  <c r="D107" i="12" s="1"/>
  <c r="AT112" i="2"/>
  <c r="D108" i="12" s="1"/>
  <c r="AT113" i="2"/>
  <c r="D109" i="12" s="1"/>
  <c r="AT114" i="2"/>
  <c r="D110" i="12" s="1"/>
  <c r="AT115" i="2"/>
  <c r="D111" i="12" s="1"/>
  <c r="AT116" i="2"/>
  <c r="D112" i="12" s="1"/>
  <c r="AT117" i="2"/>
  <c r="D113" i="12" s="1"/>
  <c r="AT118" i="2"/>
  <c r="D114" i="12" s="1"/>
  <c r="AT119" i="2"/>
  <c r="D115" i="12" s="1"/>
  <c r="AT120" i="2"/>
  <c r="D116" i="12" s="1"/>
  <c r="AT121" i="2"/>
  <c r="D117" i="12" s="1"/>
  <c r="AT122" i="2"/>
  <c r="D118" i="12" s="1"/>
  <c r="AT123" i="2"/>
  <c r="D119" i="12" s="1"/>
  <c r="AT124" i="2"/>
  <c r="D120" i="12" s="1"/>
  <c r="AT125" i="2"/>
  <c r="D121" i="12" s="1"/>
  <c r="AT126" i="2"/>
  <c r="D122" i="12" s="1"/>
  <c r="AT127" i="2"/>
  <c r="D123" i="12" s="1"/>
  <c r="F9" i="12"/>
  <c r="D243" i="13"/>
  <c r="A123" i="12"/>
  <c r="A123" i="13"/>
  <c r="M18" i="14"/>
  <c r="J57" i="14"/>
  <c r="V63" i="4"/>
  <c r="Y13" i="4"/>
  <c r="AZ13" i="4"/>
  <c r="M8" i="14" s="1"/>
  <c r="Z63" i="4"/>
  <c r="AG23" i="4"/>
  <c r="AD63" i="4"/>
  <c r="Y23" i="4"/>
  <c r="AE63" i="4"/>
  <c r="AF26" i="4"/>
  <c r="AD43" i="4"/>
  <c r="AE23" i="4"/>
  <c r="X13" i="4"/>
  <c r="V43" i="4"/>
  <c r="Y43" i="4"/>
  <c r="W63" i="4"/>
  <c r="Y63" i="4"/>
  <c r="X43" i="4"/>
  <c r="AE13" i="4"/>
  <c r="AE43" i="4"/>
  <c r="AF33" i="4"/>
  <c r="V13" i="4"/>
  <c r="Y53" i="4"/>
  <c r="X63" i="4"/>
  <c r="AA53" i="4"/>
  <c r="AG63" i="4"/>
  <c r="AX63" i="4"/>
  <c r="K57" i="14" s="1"/>
  <c r="AX26" i="4"/>
  <c r="K21" i="14" s="1"/>
  <c r="AY13" i="4"/>
  <c r="L8" i="14" s="1"/>
  <c r="L18" i="14"/>
  <c r="AY43" i="4"/>
  <c r="L38" i="14" s="1"/>
  <c r="AY63" i="4"/>
  <c r="L57" i="14" s="1"/>
  <c r="AG13" i="4"/>
  <c r="V23" i="4"/>
  <c r="AC53" i="4"/>
  <c r="X53" i="4"/>
  <c r="Z53" i="4"/>
  <c r="AW33" i="4"/>
  <c r="J28" i="14" s="1"/>
  <c r="J18" i="14"/>
  <c r="J38" i="14"/>
  <c r="AG26" i="4"/>
  <c r="AZ43" i="4"/>
  <c r="M38" i="14" s="1"/>
  <c r="AZ63" i="4"/>
  <c r="M57" i="14" s="1"/>
  <c r="AZ26" i="4"/>
  <c r="M21" i="14" s="1"/>
  <c r="AW13" i="4"/>
  <c r="J8" i="14" s="1"/>
  <c r="AD23" i="4"/>
  <c r="AD53" i="4"/>
  <c r="AD26" i="4"/>
  <c r="AE53" i="4"/>
  <c r="AG43" i="4"/>
  <c r="AF63" i="4"/>
  <c r="X23" i="4"/>
  <c r="V26" i="4"/>
  <c r="AB63" i="4"/>
  <c r="W26" i="4"/>
  <c r="V53" i="4"/>
  <c r="AE33" i="4"/>
  <c r="W53" i="4"/>
  <c r="AE26" i="4"/>
  <c r="AD33" i="4"/>
  <c r="AG53" i="4"/>
  <c r="AF53" i="4"/>
  <c r="AF13" i="4"/>
  <c r="W23" i="4"/>
  <c r="AC63" i="4"/>
  <c r="X26" i="4"/>
  <c r="W13" i="4"/>
  <c r="Y26" i="4"/>
  <c r="AA63" i="4"/>
  <c r="AW26" i="4"/>
  <c r="J21" i="14" s="1"/>
  <c r="AX13" i="4"/>
  <c r="K8" i="14" s="1"/>
  <c r="AY26" i="4"/>
  <c r="L21" i="14" s="1"/>
  <c r="AZ33" i="4"/>
  <c r="M28" i="14" s="1"/>
  <c r="M48" i="14"/>
  <c r="AB53" i="4"/>
  <c r="W43" i="4"/>
  <c r="K18" i="14"/>
  <c r="AX43" i="4"/>
  <c r="K38" i="14" s="1"/>
  <c r="AX33" i="4"/>
  <c r="K28" i="14" s="1"/>
  <c r="K48" i="14"/>
  <c r="AY33" i="4"/>
  <c r="L28" i="14" s="1"/>
  <c r="L48" i="14"/>
  <c r="AF43" i="4"/>
  <c r="K63" i="4"/>
  <c r="AG33" i="4"/>
  <c r="AF23" i="4"/>
  <c r="K53" i="4"/>
  <c r="AD13" i="4"/>
  <c r="C26" i="14" l="1"/>
  <c r="C27" i="14"/>
  <c r="C28" i="14"/>
  <c r="C22" i="14"/>
  <c r="C25" i="14"/>
  <c r="C23" i="14"/>
  <c r="C24" i="14"/>
  <c r="B32" i="4"/>
  <c r="B33" i="4"/>
  <c r="B53" i="4"/>
  <c r="B52" i="4"/>
  <c r="B50" i="4"/>
  <c r="B49" i="4"/>
  <c r="B51" i="4"/>
  <c r="B28" i="4"/>
  <c r="B27" i="4"/>
  <c r="B26" i="4"/>
  <c r="B31" i="4"/>
  <c r="B29" i="4"/>
  <c r="B30" i="4"/>
  <c r="B2" i="14"/>
  <c r="B27" i="14"/>
  <c r="B28" i="14"/>
  <c r="B23" i="14"/>
  <c r="B26" i="14"/>
  <c r="B22" i="14"/>
  <c r="B24" i="14"/>
  <c r="B25" i="14"/>
  <c r="B14" i="14"/>
  <c r="B33" i="14"/>
  <c r="B37" i="14"/>
  <c r="B18" i="14"/>
  <c r="B42" i="14"/>
  <c r="B43" i="14"/>
  <c r="B44" i="14"/>
  <c r="B46" i="14"/>
  <c r="B48" i="14"/>
  <c r="B45" i="14"/>
  <c r="B47" i="14"/>
  <c r="B32" i="14"/>
  <c r="B34" i="14"/>
  <c r="B35" i="14"/>
  <c r="B36" i="14"/>
  <c r="B38" i="14"/>
  <c r="B17" i="14"/>
  <c r="C12" i="14"/>
  <c r="C42" i="14"/>
  <c r="C43" i="14"/>
  <c r="C44" i="14"/>
  <c r="C45" i="14"/>
  <c r="C46" i="14"/>
  <c r="C47" i="14"/>
  <c r="C48" i="14"/>
  <c r="C32" i="14"/>
  <c r="C34" i="14"/>
  <c r="C36" i="14"/>
  <c r="C37" i="14"/>
  <c r="C17" i="14"/>
  <c r="C33" i="14"/>
  <c r="C35" i="14"/>
  <c r="C38" i="14"/>
  <c r="C18" i="14"/>
  <c r="AM124" i="2"/>
  <c r="B60" i="4"/>
  <c r="B41" i="4"/>
  <c r="B17" i="4"/>
  <c r="B18" i="4"/>
  <c r="B59" i="4"/>
  <c r="B48" i="4"/>
  <c r="B42" i="4"/>
  <c r="B37" i="4"/>
  <c r="B58" i="4"/>
  <c r="B36" i="4"/>
  <c r="B57" i="4"/>
  <c r="B39" i="4"/>
  <c r="B56" i="4"/>
  <c r="B43" i="4"/>
  <c r="B38" i="4"/>
  <c r="B47" i="4"/>
  <c r="B40" i="4"/>
  <c r="B46" i="4"/>
  <c r="B21" i="4"/>
  <c r="B22" i="4"/>
  <c r="B19" i="4"/>
  <c r="B23" i="4"/>
  <c r="B20" i="4"/>
  <c r="B16" i="4"/>
  <c r="C51" i="14"/>
  <c r="C53" i="14"/>
  <c r="L70" i="12"/>
  <c r="L94" i="12"/>
  <c r="L93" i="12"/>
  <c r="L92" i="12"/>
  <c r="L90" i="12"/>
  <c r="L89" i="12"/>
  <c r="L88" i="12"/>
  <c r="L87" i="12"/>
  <c r="L86" i="12"/>
  <c r="L83" i="12"/>
  <c r="L82" i="12"/>
  <c r="L81" i="12"/>
  <c r="L80" i="12"/>
  <c r="L34" i="12"/>
  <c r="L28" i="12"/>
  <c r="L27" i="12"/>
  <c r="L26" i="12"/>
  <c r="L23" i="12"/>
  <c r="L22" i="12"/>
  <c r="L96" i="12"/>
  <c r="L95" i="12"/>
  <c r="L91" i="12"/>
  <c r="L85" i="12"/>
  <c r="L84" i="12"/>
  <c r="L79" i="12"/>
  <c r="L78" i="12"/>
  <c r="L77" i="12"/>
  <c r="L37" i="12"/>
  <c r="L36" i="12"/>
  <c r="L35" i="12"/>
  <c r="L33" i="12"/>
  <c r="L32" i="12"/>
  <c r="L31" i="12"/>
  <c r="L30" i="12"/>
  <c r="L29" i="12"/>
  <c r="L25" i="12"/>
  <c r="L24" i="12"/>
  <c r="L19" i="12"/>
  <c r="L18" i="12"/>
  <c r="L21" i="12"/>
  <c r="L20" i="12"/>
  <c r="C41" i="14"/>
  <c r="AM122" i="2"/>
  <c r="C5" i="14"/>
  <c r="C8" i="14"/>
  <c r="A7" i="4"/>
  <c r="A9" i="4"/>
  <c r="A8" i="4"/>
  <c r="AM112" i="2"/>
  <c r="AU127" i="2"/>
  <c r="C123" i="12" s="1"/>
  <c r="AM121" i="2"/>
  <c r="AU109" i="2"/>
  <c r="C105" i="12" s="1"/>
  <c r="AU73" i="2"/>
  <c r="C69" i="12" s="1"/>
  <c r="AU19" i="2"/>
  <c r="C15" i="12" s="1"/>
  <c r="AU126" i="2"/>
  <c r="C122" i="12" s="1"/>
  <c r="AU122" i="2"/>
  <c r="C118" i="12" s="1"/>
  <c r="AM127" i="2"/>
  <c r="AP127" i="2" s="1"/>
  <c r="AU48" i="2"/>
  <c r="C44" i="12" s="1"/>
  <c r="AM58" i="2"/>
  <c r="AP58" i="2" s="1"/>
  <c r="AU55" i="2"/>
  <c r="C51" i="12" s="1"/>
  <c r="F62" i="12"/>
  <c r="L75" i="12"/>
  <c r="L42" i="12"/>
  <c r="L5" i="12"/>
  <c r="L57" i="12"/>
  <c r="L112" i="12"/>
  <c r="L45" i="12"/>
  <c r="L2" i="12"/>
  <c r="L10" i="12"/>
  <c r="L100" i="12"/>
  <c r="L61" i="12"/>
  <c r="L9" i="12"/>
  <c r="L99" i="12"/>
  <c r="L46" i="12"/>
  <c r="L116" i="12"/>
  <c r="L115" i="12"/>
  <c r="L41" i="12"/>
  <c r="L111" i="12"/>
  <c r="L58" i="12"/>
  <c r="L6" i="12"/>
  <c r="L76" i="12"/>
  <c r="L53" i="12"/>
  <c r="L17" i="12"/>
  <c r="L123" i="12"/>
  <c r="L107" i="12"/>
  <c r="L71" i="12"/>
  <c r="L54" i="12"/>
  <c r="L38" i="12"/>
  <c r="L64" i="12"/>
  <c r="L108" i="12"/>
  <c r="L72" i="12"/>
  <c r="L49" i="12"/>
  <c r="L13" i="12"/>
  <c r="L119" i="12"/>
  <c r="L103" i="12"/>
  <c r="L67" i="12"/>
  <c r="L50" i="12"/>
  <c r="L14" i="12"/>
  <c r="L120" i="12"/>
  <c r="L104" i="12"/>
  <c r="L68" i="12"/>
  <c r="CF6" i="2"/>
  <c r="CE6" i="2"/>
  <c r="CG6" i="2"/>
  <c r="CF54" i="2"/>
  <c r="CG54" i="2"/>
  <c r="CE54" i="2"/>
  <c r="CF50" i="2"/>
  <c r="CG50" i="2"/>
  <c r="CE50" i="2"/>
  <c r="CF18" i="2"/>
  <c r="CG18" i="2"/>
  <c r="CE18" i="2"/>
  <c r="CF68" i="2"/>
  <c r="CE68" i="2"/>
  <c r="CG68" i="2"/>
  <c r="CG125" i="2"/>
  <c r="CE125" i="2"/>
  <c r="CF125" i="2"/>
  <c r="CG121" i="2"/>
  <c r="CE121" i="2"/>
  <c r="CF121" i="2"/>
  <c r="CG109" i="2"/>
  <c r="CE109" i="2"/>
  <c r="CF109" i="2"/>
  <c r="CF116" i="2"/>
  <c r="CG116" i="2"/>
  <c r="CE116" i="2"/>
  <c r="CF62" i="2"/>
  <c r="CG62" i="2"/>
  <c r="CE62" i="2"/>
  <c r="CF46" i="2"/>
  <c r="CG46" i="2"/>
  <c r="CE46" i="2"/>
  <c r="CF14" i="2"/>
  <c r="CG14" i="2"/>
  <c r="CE14" i="2"/>
  <c r="CF74" i="2"/>
  <c r="CE74" i="2"/>
  <c r="CG74" i="2"/>
  <c r="CG117" i="2"/>
  <c r="CE117" i="2"/>
  <c r="CF117" i="2"/>
  <c r="CG105" i="2"/>
  <c r="CE105" i="2"/>
  <c r="CF105" i="2"/>
  <c r="CE65" i="2"/>
  <c r="CF65" i="2"/>
  <c r="CG65" i="2"/>
  <c r="CE57" i="2"/>
  <c r="CF57" i="2"/>
  <c r="CG57" i="2"/>
  <c r="CE49" i="2"/>
  <c r="CG49" i="2"/>
  <c r="CF49" i="2"/>
  <c r="CE17" i="2"/>
  <c r="CG17" i="2"/>
  <c r="CF17" i="2"/>
  <c r="CE13" i="2"/>
  <c r="CF13" i="2"/>
  <c r="CG13" i="2"/>
  <c r="CG77" i="2"/>
  <c r="CE77" i="2"/>
  <c r="CF77" i="2"/>
  <c r="CG69" i="2"/>
  <c r="CE69" i="2"/>
  <c r="CF69" i="2"/>
  <c r="CF112" i="2"/>
  <c r="CG112" i="2"/>
  <c r="CE112" i="2"/>
  <c r="CF104" i="2"/>
  <c r="CG104" i="2"/>
  <c r="CE104" i="2"/>
  <c r="AM126" i="2"/>
  <c r="AP126" i="2" s="1"/>
  <c r="AL126" i="2" s="1"/>
  <c r="C63" i="12"/>
  <c r="CE64" i="2"/>
  <c r="CF64" i="2"/>
  <c r="CG64" i="2"/>
  <c r="CE60" i="2"/>
  <c r="CG60" i="2"/>
  <c r="CF60" i="2"/>
  <c r="CE56" i="2"/>
  <c r="CG56" i="2"/>
  <c r="CF56" i="2"/>
  <c r="CE52" i="2"/>
  <c r="CG52" i="2"/>
  <c r="CF52" i="2"/>
  <c r="CE48" i="2"/>
  <c r="CG48" i="2"/>
  <c r="CF48" i="2"/>
  <c r="CE44" i="2"/>
  <c r="CF44" i="2"/>
  <c r="CG44" i="2"/>
  <c r="CF20" i="2"/>
  <c r="CE20" i="2"/>
  <c r="CG20" i="2"/>
  <c r="CE16" i="2"/>
  <c r="CF16" i="2"/>
  <c r="CG16" i="2"/>
  <c r="CE12" i="2"/>
  <c r="CF12" i="2"/>
  <c r="CG12" i="2"/>
  <c r="CF8" i="2"/>
  <c r="CE8" i="2"/>
  <c r="CG8" i="2"/>
  <c r="CF76" i="2"/>
  <c r="CG76" i="2"/>
  <c r="CE76" i="2"/>
  <c r="CF72" i="2"/>
  <c r="CG72" i="2"/>
  <c r="CE72" i="2"/>
  <c r="CE127" i="2"/>
  <c r="CG127" i="2"/>
  <c r="CF127" i="2"/>
  <c r="CE123" i="2"/>
  <c r="CG123" i="2"/>
  <c r="CF123" i="2"/>
  <c r="CE119" i="2"/>
  <c r="CF119" i="2"/>
  <c r="CG119" i="2"/>
  <c r="CE115" i="2"/>
  <c r="CF115" i="2"/>
  <c r="CG115" i="2"/>
  <c r="CE111" i="2"/>
  <c r="CG111" i="2"/>
  <c r="CF111" i="2"/>
  <c r="CE107" i="2"/>
  <c r="CF107" i="2"/>
  <c r="CG107" i="2"/>
  <c r="CE103" i="2"/>
  <c r="CG103" i="2"/>
  <c r="CF103" i="2"/>
  <c r="CE79" i="2"/>
  <c r="CF79" i="2"/>
  <c r="CG79" i="2"/>
  <c r="AU124" i="2"/>
  <c r="C120" i="12" s="1"/>
  <c r="AM120" i="2"/>
  <c r="AP120" i="2" s="1"/>
  <c r="AU118" i="2"/>
  <c r="C114" i="12" s="1"/>
  <c r="AM104" i="2"/>
  <c r="AP104" i="2" s="1"/>
  <c r="AU102" i="2"/>
  <c r="C98" i="12" s="1"/>
  <c r="AM76" i="2"/>
  <c r="AP76" i="2" s="1"/>
  <c r="AM68" i="2"/>
  <c r="AP68" i="2" s="1"/>
  <c r="AU64" i="2"/>
  <c r="C60" i="12" s="1"/>
  <c r="AM50" i="2"/>
  <c r="AP50" i="2" s="1"/>
  <c r="AM42" i="2"/>
  <c r="AP42" i="2" s="1"/>
  <c r="AU12" i="2"/>
  <c r="C8" i="12" s="1"/>
  <c r="CF58" i="2"/>
  <c r="CG58" i="2"/>
  <c r="CE58" i="2"/>
  <c r="CF42" i="2"/>
  <c r="CG42" i="2"/>
  <c r="CE42" i="2"/>
  <c r="CF10" i="2"/>
  <c r="CG10" i="2"/>
  <c r="CE10" i="2"/>
  <c r="CE70" i="2"/>
  <c r="CF70" i="2"/>
  <c r="CG70" i="2"/>
  <c r="CG113" i="2"/>
  <c r="CE113" i="2"/>
  <c r="CF113" i="2"/>
  <c r="CG101" i="2"/>
  <c r="CE101" i="2"/>
  <c r="CF101" i="2"/>
  <c r="CE61" i="2"/>
  <c r="CF61" i="2"/>
  <c r="CG61" i="2"/>
  <c r="CE53" i="2"/>
  <c r="CF53" i="2"/>
  <c r="CG53" i="2"/>
  <c r="CE45" i="2"/>
  <c r="CF45" i="2"/>
  <c r="CG45" i="2"/>
  <c r="CE21" i="2"/>
  <c r="CF21" i="2"/>
  <c r="CG21" i="2"/>
  <c r="CE9" i="2"/>
  <c r="CF9" i="2"/>
  <c r="CG9" i="2"/>
  <c r="CG73" i="2"/>
  <c r="CE73" i="2"/>
  <c r="CF73" i="2"/>
  <c r="CF124" i="2"/>
  <c r="CG124" i="2"/>
  <c r="CE124" i="2"/>
  <c r="CF120" i="2"/>
  <c r="CG120" i="2"/>
  <c r="CE120" i="2"/>
  <c r="CF108" i="2"/>
  <c r="CG108" i="2"/>
  <c r="CE108" i="2"/>
  <c r="CF80" i="2"/>
  <c r="CG80" i="2"/>
  <c r="CE80" i="2"/>
  <c r="CG63" i="2"/>
  <c r="CF63" i="2"/>
  <c r="CE63" i="2"/>
  <c r="CG59" i="2"/>
  <c r="CE59" i="2"/>
  <c r="CF59" i="2"/>
  <c r="CG55" i="2"/>
  <c r="CF55" i="2"/>
  <c r="CE55" i="2"/>
  <c r="CG51" i="2"/>
  <c r="CF51" i="2"/>
  <c r="CE51" i="2"/>
  <c r="CG47" i="2"/>
  <c r="CE47" i="2"/>
  <c r="CF47" i="2"/>
  <c r="CG43" i="2"/>
  <c r="CE43" i="2"/>
  <c r="CF43" i="2"/>
  <c r="CG19" i="2"/>
  <c r="CE19" i="2"/>
  <c r="CF19" i="2"/>
  <c r="CG15" i="2"/>
  <c r="CE15" i="2"/>
  <c r="CF15" i="2"/>
  <c r="CG11" i="2"/>
  <c r="CE11" i="2"/>
  <c r="CF11" i="2"/>
  <c r="CG7" i="2"/>
  <c r="CE7" i="2"/>
  <c r="CF7" i="2"/>
  <c r="CE75" i="2"/>
  <c r="CG75" i="2"/>
  <c r="CF75" i="2"/>
  <c r="CE71" i="2"/>
  <c r="CG71" i="2"/>
  <c r="CF71" i="2"/>
  <c r="CE126" i="2"/>
  <c r="CF126" i="2"/>
  <c r="CG126" i="2"/>
  <c r="CE122" i="2"/>
  <c r="CF122" i="2"/>
  <c r="CG122" i="2"/>
  <c r="CF118" i="2"/>
  <c r="CE118" i="2"/>
  <c r="CG118" i="2"/>
  <c r="CF114" i="2"/>
  <c r="CE114" i="2"/>
  <c r="CG114" i="2"/>
  <c r="CE110" i="2"/>
  <c r="CF110" i="2"/>
  <c r="CG110" i="2"/>
  <c r="CF106" i="2"/>
  <c r="CE106" i="2"/>
  <c r="CG106" i="2"/>
  <c r="CE102" i="2"/>
  <c r="CF102" i="2"/>
  <c r="CG102" i="2"/>
  <c r="CF78" i="2"/>
  <c r="CE78" i="2"/>
  <c r="CG78" i="2"/>
  <c r="AM123" i="2"/>
  <c r="AP123" i="2" s="1"/>
  <c r="C62" i="12"/>
  <c r="F100" i="12"/>
  <c r="D43" i="13"/>
  <c r="D427" i="13"/>
  <c r="G120" i="12"/>
  <c r="B52" i="14"/>
  <c r="G56" i="12"/>
  <c r="D117" i="13"/>
  <c r="B16" i="14"/>
  <c r="D124" i="13"/>
  <c r="B41" i="14"/>
  <c r="B6" i="14"/>
  <c r="F61" i="12"/>
  <c r="F2" i="12"/>
  <c r="B4" i="14"/>
  <c r="D9" i="13"/>
  <c r="D353" i="13"/>
  <c r="B3" i="7"/>
  <c r="L55" i="12"/>
  <c r="L47" i="12"/>
  <c r="L39" i="12"/>
  <c r="L11" i="12"/>
  <c r="L3" i="12"/>
  <c r="L117" i="12"/>
  <c r="L109" i="12"/>
  <c r="L101" i="12"/>
  <c r="L73" i="12"/>
  <c r="L65" i="12"/>
  <c r="L56" i="12"/>
  <c r="L48" i="12"/>
  <c r="L40" i="12"/>
  <c r="L12" i="12"/>
  <c r="L4" i="12"/>
  <c r="L118" i="12"/>
  <c r="L110" i="12"/>
  <c r="L102" i="12"/>
  <c r="L74" i="12"/>
  <c r="L66" i="12"/>
  <c r="C56" i="14"/>
  <c r="C4" i="14"/>
  <c r="L59" i="12"/>
  <c r="L51" i="12"/>
  <c r="L43" i="12"/>
  <c r="L15" i="12"/>
  <c r="L7" i="12"/>
  <c r="L121" i="12"/>
  <c r="L113" i="12"/>
  <c r="L105" i="12"/>
  <c r="L97" i="12"/>
  <c r="L69" i="12"/>
  <c r="L60" i="12"/>
  <c r="L52" i="12"/>
  <c r="L44" i="12"/>
  <c r="L16" i="12"/>
  <c r="L8" i="12"/>
  <c r="L122" i="12"/>
  <c r="L114" i="12"/>
  <c r="L106" i="12"/>
  <c r="L98" i="12"/>
  <c r="C11" i="14"/>
  <c r="C16" i="14"/>
  <c r="F75" i="12"/>
  <c r="C31" i="14"/>
  <c r="C15" i="14"/>
  <c r="C57" i="14"/>
  <c r="C52" i="14"/>
  <c r="C21" i="14"/>
  <c r="C6" i="14"/>
  <c r="F64" i="12"/>
  <c r="C2" i="14"/>
  <c r="C7" i="14"/>
  <c r="C55" i="14"/>
  <c r="C14" i="14"/>
  <c r="D75" i="13"/>
  <c r="D233" i="13"/>
  <c r="F111" i="12"/>
  <c r="D484" i="13"/>
  <c r="D362" i="13"/>
  <c r="G108" i="12"/>
  <c r="F55" i="12"/>
  <c r="D256" i="13"/>
  <c r="D466" i="13"/>
  <c r="F122" i="12"/>
  <c r="D406" i="13"/>
  <c r="F99" i="12"/>
  <c r="F3" i="12"/>
  <c r="D177" i="13"/>
  <c r="D488" i="13"/>
  <c r="D365" i="13"/>
  <c r="D436" i="13"/>
  <c r="D430" i="13"/>
  <c r="D6" i="13"/>
  <c r="D369" i="13"/>
  <c r="G3" i="12"/>
  <c r="D437" i="13"/>
  <c r="D315" i="13"/>
  <c r="D316" i="13"/>
  <c r="D72" i="13"/>
  <c r="F107" i="12"/>
  <c r="F103" i="12"/>
  <c r="D378" i="13"/>
  <c r="G118" i="12"/>
  <c r="D433" i="13"/>
  <c r="D417" i="13"/>
  <c r="F15" i="12"/>
  <c r="D300" i="13"/>
  <c r="F120" i="12"/>
  <c r="D351" i="13"/>
  <c r="G59" i="12"/>
  <c r="K13" i="4"/>
  <c r="AJ23" i="4"/>
  <c r="K21" i="4"/>
  <c r="K27" i="4"/>
  <c r="K28" i="4"/>
  <c r="K29" i="4"/>
  <c r="K38" i="4"/>
  <c r="K39" i="4"/>
  <c r="K40" i="4"/>
  <c r="AL40" i="4"/>
  <c r="D414" i="13"/>
  <c r="D292" i="13"/>
  <c r="G48" i="12"/>
  <c r="D298" i="13"/>
  <c r="G54" i="12"/>
  <c r="AK33" i="4"/>
  <c r="K33" i="4"/>
  <c r="D44" i="13"/>
  <c r="F44" i="12"/>
  <c r="F17" i="12"/>
  <c r="D356" i="13"/>
  <c r="F8" i="12"/>
  <c r="D252" i="13"/>
  <c r="G12" i="12"/>
  <c r="AL43" i="4"/>
  <c r="AQ56" i="4"/>
  <c r="D195" i="13"/>
  <c r="F39" i="12"/>
  <c r="F121" i="12"/>
  <c r="G69" i="12"/>
  <c r="AK13" i="4"/>
  <c r="D422" i="13"/>
  <c r="D56" i="13"/>
  <c r="D134" i="13"/>
  <c r="G100" i="12"/>
  <c r="D193" i="13"/>
  <c r="D3" i="13"/>
  <c r="D247" i="13"/>
  <c r="F69" i="12"/>
  <c r="F71" i="12"/>
  <c r="K26" i="4"/>
  <c r="C13" i="14"/>
  <c r="C3" i="14"/>
  <c r="C54" i="14"/>
  <c r="B57" i="14"/>
  <c r="F76" i="12"/>
  <c r="D320" i="13"/>
  <c r="AN10" i="4"/>
  <c r="AN22" i="4"/>
  <c r="AM19" i="4"/>
  <c r="AM28" i="4"/>
  <c r="D58" i="13"/>
  <c r="D302" i="13"/>
  <c r="D260" i="13"/>
  <c r="D382" i="13"/>
  <c r="D468" i="13"/>
  <c r="G102" i="12"/>
  <c r="D346" i="13"/>
  <c r="F109" i="12"/>
  <c r="F106" i="12"/>
  <c r="D481" i="13"/>
  <c r="F115" i="12"/>
  <c r="F119" i="12"/>
  <c r="D68" i="13"/>
  <c r="F68" i="12"/>
  <c r="AQ63" i="4"/>
  <c r="G58" i="12"/>
  <c r="F40" i="12"/>
  <c r="F45" i="12"/>
  <c r="D45" i="13"/>
  <c r="F16" i="12"/>
  <c r="D14" i="13"/>
  <c r="B8" i="14"/>
  <c r="B21" i="14"/>
  <c r="B53" i="14"/>
  <c r="B12" i="14"/>
  <c r="B55" i="14"/>
  <c r="F114" i="12"/>
  <c r="D114" i="13"/>
  <c r="F65" i="12"/>
  <c r="D187" i="13"/>
  <c r="D113" i="13"/>
  <c r="D285" i="13"/>
  <c r="F10" i="12"/>
  <c r="D132" i="13"/>
  <c r="D363" i="13"/>
  <c r="D241" i="13"/>
  <c r="D119" i="13"/>
  <c r="D110" i="13"/>
  <c r="D354" i="13"/>
  <c r="F102" i="12"/>
  <c r="AP26" i="4"/>
  <c r="F116" i="12"/>
  <c r="D225" i="13"/>
  <c r="D347" i="13"/>
  <c r="D224" i="13"/>
  <c r="D196" i="13"/>
  <c r="D440" i="13"/>
  <c r="D101" i="13"/>
  <c r="D220" i="13"/>
  <c r="F98" i="12"/>
  <c r="D66" i="13"/>
  <c r="F54" i="12"/>
  <c r="F42" i="12"/>
  <c r="G42" i="12"/>
  <c r="D11" i="14"/>
  <c r="K43" i="4"/>
  <c r="AL53" i="4"/>
  <c r="AJ46" i="4"/>
  <c r="D180" i="13"/>
  <c r="D16" i="13"/>
  <c r="D475" i="13"/>
  <c r="F74" i="12"/>
  <c r="K23" i="4"/>
  <c r="G119" i="12"/>
  <c r="D485" i="13"/>
  <c r="D424" i="13"/>
  <c r="G16" i="12"/>
  <c r="D138" i="13"/>
  <c r="D71" i="13"/>
  <c r="G71" i="12"/>
  <c r="D125" i="13"/>
  <c r="D343" i="13"/>
  <c r="F101" i="12"/>
  <c r="F14" i="12"/>
  <c r="K12" i="4"/>
  <c r="K11" i="4"/>
  <c r="K22" i="4"/>
  <c r="K30" i="4"/>
  <c r="K31" i="4"/>
  <c r="K42" i="4"/>
  <c r="E63" i="12"/>
  <c r="AM125" i="2"/>
  <c r="AP125" i="2" s="1"/>
  <c r="AU125" i="2"/>
  <c r="C121" i="12" s="1"/>
  <c r="AM11" i="2"/>
  <c r="AP11" i="2" s="1"/>
  <c r="D48" i="13"/>
  <c r="D170" i="13"/>
  <c r="D165" i="13"/>
  <c r="G43" i="12"/>
  <c r="D420" i="13"/>
  <c r="D54" i="13"/>
  <c r="D176" i="13"/>
  <c r="D439" i="13"/>
  <c r="G73" i="12"/>
  <c r="D73" i="13"/>
  <c r="D222" i="13"/>
  <c r="D100" i="13"/>
  <c r="D469" i="13"/>
  <c r="G103" i="12"/>
  <c r="D103" i="13"/>
  <c r="D109" i="13"/>
  <c r="D231" i="13"/>
  <c r="D118" i="13"/>
  <c r="D240" i="13"/>
  <c r="D438" i="13"/>
  <c r="D194" i="13"/>
  <c r="G72" i="12"/>
  <c r="D465" i="13"/>
  <c r="D221" i="13"/>
  <c r="G99" i="12"/>
  <c r="D476" i="13"/>
  <c r="D232" i="13"/>
  <c r="G110" i="12"/>
  <c r="D282" i="13"/>
  <c r="D38" i="13"/>
  <c r="D404" i="13"/>
  <c r="G38" i="12"/>
  <c r="D318" i="13"/>
  <c r="D74" i="13"/>
  <c r="D121" i="13"/>
  <c r="D487" i="13"/>
  <c r="G121" i="12"/>
  <c r="F110" i="12"/>
  <c r="F53" i="12"/>
  <c r="F38" i="12"/>
  <c r="F63" i="12"/>
  <c r="D63" i="12"/>
  <c r="L63" i="12"/>
  <c r="G63" i="12"/>
  <c r="F118" i="12"/>
  <c r="F73" i="12"/>
  <c r="F72" i="12"/>
  <c r="F48" i="12"/>
  <c r="B3" i="14"/>
  <c r="B5" i="14"/>
  <c r="B7" i="14"/>
  <c r="B11" i="14"/>
  <c r="B13" i="14"/>
  <c r="B15" i="14"/>
  <c r="B31" i="14"/>
  <c r="B51" i="14"/>
  <c r="B54" i="14"/>
  <c r="B56" i="14"/>
  <c r="F123" i="12"/>
  <c r="F47" i="12"/>
  <c r="F112" i="12"/>
  <c r="F56" i="12"/>
  <c r="F58" i="12"/>
  <c r="F12" i="12"/>
  <c r="F5" i="12"/>
  <c r="L62" i="12"/>
  <c r="G62" i="12"/>
  <c r="D62" i="12"/>
  <c r="E62" i="12"/>
  <c r="AM6" i="2"/>
  <c r="AU6" i="2"/>
  <c r="C2" i="12" s="1"/>
  <c r="AU123" i="2"/>
  <c r="C119" i="12" s="1"/>
  <c r="AP121" i="2"/>
  <c r="AU121" i="2"/>
  <c r="C117" i="12" s="1"/>
  <c r="AU120" i="2"/>
  <c r="C116" i="12" s="1"/>
  <c r="AM119" i="2"/>
  <c r="AP119" i="2" s="1"/>
  <c r="AU119" i="2"/>
  <c r="C115" i="12" s="1"/>
  <c r="AM118" i="2"/>
  <c r="AP118" i="2" s="1"/>
  <c r="AM117" i="2"/>
  <c r="AP117" i="2" s="1"/>
  <c r="AU116" i="2"/>
  <c r="C112" i="12" s="1"/>
  <c r="AM115" i="2"/>
  <c r="AP115" i="2" s="1"/>
  <c r="AU115" i="2"/>
  <c r="C111" i="12" s="1"/>
  <c r="AM114" i="2"/>
  <c r="AP114" i="2" s="1"/>
  <c r="AU114" i="2"/>
  <c r="C110" i="12" s="1"/>
  <c r="AM113" i="2"/>
  <c r="AP113" i="2" s="1"/>
  <c r="AU113" i="2"/>
  <c r="C109" i="12" s="1"/>
  <c r="AP112" i="2"/>
  <c r="AU112" i="2"/>
  <c r="C108" i="12" s="1"/>
  <c r="AM111" i="2"/>
  <c r="AP111" i="2" s="1"/>
  <c r="AU111" i="2"/>
  <c r="C107" i="12" s="1"/>
  <c r="AM110" i="2"/>
  <c r="AP110" i="2" s="1"/>
  <c r="AM109" i="2"/>
  <c r="AP109" i="2" s="1"/>
  <c r="AU108" i="2"/>
  <c r="C104" i="12" s="1"/>
  <c r="AM107" i="2"/>
  <c r="AP107" i="2" s="1"/>
  <c r="AU107" i="2"/>
  <c r="C103" i="12" s="1"/>
  <c r="AM106" i="2"/>
  <c r="AP106" i="2" s="1"/>
  <c r="AU106" i="2"/>
  <c r="C102" i="12" s="1"/>
  <c r="AM105" i="2"/>
  <c r="AP105" i="2" s="1"/>
  <c r="AU105" i="2"/>
  <c r="C101" i="12" s="1"/>
  <c r="AU104" i="2"/>
  <c r="C100" i="12" s="1"/>
  <c r="AM103" i="2"/>
  <c r="AP103" i="2" s="1"/>
  <c r="AU103" i="2"/>
  <c r="C99" i="12" s="1"/>
  <c r="AM102" i="2"/>
  <c r="AP102" i="2" s="1"/>
  <c r="AM101" i="2"/>
  <c r="AP101" i="2" s="1"/>
  <c r="AU80" i="2"/>
  <c r="C76" i="12" s="1"/>
  <c r="AM79" i="2"/>
  <c r="AP79" i="2" s="1"/>
  <c r="AU79" i="2"/>
  <c r="C75" i="12" s="1"/>
  <c r="AM78" i="2"/>
  <c r="AP78" i="2" s="1"/>
  <c r="AU78" i="2"/>
  <c r="C74" i="12" s="1"/>
  <c r="AM77" i="2"/>
  <c r="AU77" i="2"/>
  <c r="C73" i="12" s="1"/>
  <c r="AU76" i="2"/>
  <c r="C72" i="12" s="1"/>
  <c r="AM75" i="2"/>
  <c r="AP75" i="2" s="1"/>
  <c r="AU75" i="2"/>
  <c r="C71" i="12" s="1"/>
  <c r="AM74" i="2"/>
  <c r="AP74" i="2" s="1"/>
  <c r="AM73" i="2"/>
  <c r="AP73" i="2" s="1"/>
  <c r="AU72" i="2"/>
  <c r="C68" i="12" s="1"/>
  <c r="AM71" i="2"/>
  <c r="AP71" i="2" s="1"/>
  <c r="AU71" i="2"/>
  <c r="C67" i="12" s="1"/>
  <c r="AM70" i="2"/>
  <c r="AP70" i="2" s="1"/>
  <c r="AU70" i="2"/>
  <c r="C66" i="12" s="1"/>
  <c r="AM69" i="2"/>
  <c r="AP69" i="2" s="1"/>
  <c r="AU69" i="2"/>
  <c r="C65" i="12" s="1"/>
  <c r="AU68" i="2"/>
  <c r="C64" i="12" s="1"/>
  <c r="AM65" i="2"/>
  <c r="AP65" i="2" s="1"/>
  <c r="AU65" i="2"/>
  <c r="C61" i="12" s="1"/>
  <c r="AM64" i="2"/>
  <c r="AP64" i="2" s="1"/>
  <c r="AM63" i="2"/>
  <c r="AP63" i="2" s="1"/>
  <c r="AU62" i="2"/>
  <c r="C58" i="12" s="1"/>
  <c r="AM61" i="2"/>
  <c r="AP61" i="2" s="1"/>
  <c r="AU61" i="2"/>
  <c r="C57" i="12" s="1"/>
  <c r="AM60" i="2"/>
  <c r="AP60" i="2" s="1"/>
  <c r="AU60" i="2"/>
  <c r="C56" i="12" s="1"/>
  <c r="AM59" i="2"/>
  <c r="AP59" i="2" s="1"/>
  <c r="AU59" i="2"/>
  <c r="C55" i="12" s="1"/>
  <c r="AU58" i="2"/>
  <c r="C54" i="12" s="1"/>
  <c r="AM57" i="2"/>
  <c r="AP57" i="2" s="1"/>
  <c r="AU57" i="2"/>
  <c r="C53" i="12" s="1"/>
  <c r="AM56" i="2"/>
  <c r="AP56" i="2" s="1"/>
  <c r="AM55" i="2"/>
  <c r="AP55" i="2" s="1"/>
  <c r="AU54" i="2"/>
  <c r="C50" i="12" s="1"/>
  <c r="AM53" i="2"/>
  <c r="AP53" i="2" s="1"/>
  <c r="AU53" i="2"/>
  <c r="C49" i="12" s="1"/>
  <c r="AM52" i="2"/>
  <c r="AP52" i="2" s="1"/>
  <c r="AU52" i="2"/>
  <c r="C48" i="12" s="1"/>
  <c r="AM51" i="2"/>
  <c r="AP51" i="2" s="1"/>
  <c r="AU51" i="2"/>
  <c r="C47" i="12" s="1"/>
  <c r="AU50" i="2"/>
  <c r="C46" i="12" s="1"/>
  <c r="AM49" i="2"/>
  <c r="AP49" i="2" s="1"/>
  <c r="AU49" i="2"/>
  <c r="C45" i="12" s="1"/>
  <c r="AM48" i="2"/>
  <c r="AP48" i="2" s="1"/>
  <c r="AM47" i="2"/>
  <c r="AP47" i="2" s="1"/>
  <c r="AU46" i="2"/>
  <c r="C42" i="12" s="1"/>
  <c r="AM45" i="2"/>
  <c r="AP45" i="2" s="1"/>
  <c r="AU45" i="2"/>
  <c r="C41" i="12" s="1"/>
  <c r="AM44" i="2"/>
  <c r="AP44" i="2" s="1"/>
  <c r="AU44" i="2"/>
  <c r="C40" i="12" s="1"/>
  <c r="AM43" i="2"/>
  <c r="AP43" i="2" s="1"/>
  <c r="AU43" i="2"/>
  <c r="C39" i="12" s="1"/>
  <c r="AU42" i="2"/>
  <c r="C38" i="12" s="1"/>
  <c r="AM21" i="2"/>
  <c r="AP21" i="2" s="1"/>
  <c r="AU21" i="2"/>
  <c r="C17" i="12" s="1"/>
  <c r="AM20" i="2"/>
  <c r="AP20" i="2" s="1"/>
  <c r="AM19" i="2"/>
  <c r="AP19" i="2" s="1"/>
  <c r="AU18" i="2"/>
  <c r="C14" i="12" s="1"/>
  <c r="AM17" i="2"/>
  <c r="AP17" i="2" s="1"/>
  <c r="AU17" i="2"/>
  <c r="C13" i="12" s="1"/>
  <c r="AM16" i="2"/>
  <c r="AP16" i="2" s="1"/>
  <c r="AU16" i="2"/>
  <c r="C12" i="12" s="1"/>
  <c r="AM15" i="2"/>
  <c r="AP15" i="2" s="1"/>
  <c r="AU15" i="2"/>
  <c r="C11" i="12" s="1"/>
  <c r="AM14" i="2"/>
  <c r="AP14" i="2" s="1"/>
  <c r="AU14" i="2"/>
  <c r="C10" i="12" s="1"/>
  <c r="AM13" i="2"/>
  <c r="AP13" i="2" s="1"/>
  <c r="AU13" i="2"/>
  <c r="C9" i="12" s="1"/>
  <c r="AM12" i="2"/>
  <c r="AP12" i="2" s="1"/>
  <c r="AM10" i="2"/>
  <c r="AP10" i="2" s="1"/>
  <c r="AU10" i="2"/>
  <c r="C6" i="12" s="1"/>
  <c r="AM9" i="2"/>
  <c r="AP9" i="2" s="1"/>
  <c r="AU9" i="2"/>
  <c r="C5" i="12" s="1"/>
  <c r="AM8" i="2"/>
  <c r="AP8" i="2" s="1"/>
  <c r="AU8" i="2"/>
  <c r="C4" i="12" s="1"/>
  <c r="AM7" i="2"/>
  <c r="AP7" i="2" s="1"/>
  <c r="AU7" i="2"/>
  <c r="C3" i="12" s="1"/>
  <c r="AU20" i="2"/>
  <c r="C16" i="12" s="1"/>
  <c r="AU56" i="2"/>
  <c r="C52" i="12" s="1"/>
  <c r="AU74" i="2"/>
  <c r="C70" i="12" s="1"/>
  <c r="AU110" i="2"/>
  <c r="C106" i="12" s="1"/>
  <c r="AU11" i="2"/>
  <c r="C7" i="12" s="1"/>
  <c r="AU47" i="2"/>
  <c r="C43" i="12" s="1"/>
  <c r="AU63" i="2"/>
  <c r="C59" i="12" s="1"/>
  <c r="AU101" i="2"/>
  <c r="C97" i="12" s="1"/>
  <c r="AU117" i="2"/>
  <c r="C113" i="12" s="1"/>
  <c r="AM18" i="2"/>
  <c r="AP18" i="2" s="1"/>
  <c r="AM46" i="2"/>
  <c r="AP46" i="2" s="1"/>
  <c r="AM54" i="2"/>
  <c r="AP54" i="2" s="1"/>
  <c r="AM62" i="2"/>
  <c r="AP62" i="2" s="1"/>
  <c r="AM72" i="2"/>
  <c r="AP72" i="2" s="1"/>
  <c r="AM80" i="2"/>
  <c r="AP80" i="2" s="1"/>
  <c r="AM108" i="2"/>
  <c r="AP108" i="2" s="1"/>
  <c r="AM116" i="2"/>
  <c r="AP116" i="2" s="1"/>
  <c r="AP124" i="2"/>
  <c r="AP122" i="2"/>
  <c r="H36" i="1" l="1"/>
  <c r="AI3" i="7" s="1"/>
  <c r="F23" i="14"/>
  <c r="F24" i="14"/>
  <c r="F25" i="14"/>
  <c r="F26" i="14"/>
  <c r="F22" i="14"/>
  <c r="F27" i="14"/>
  <c r="F28" i="14"/>
  <c r="Q37" i="1"/>
  <c r="AL3" i="7" s="1"/>
  <c r="H37" i="1"/>
  <c r="AJ3" i="7" s="1"/>
  <c r="Q36" i="1"/>
  <c r="AK3" i="7" s="1"/>
  <c r="A26" i="4"/>
  <c r="A27" i="4" s="1"/>
  <c r="A28" i="4" s="1"/>
  <c r="A29" i="4" s="1"/>
  <c r="A30" i="4" s="1"/>
  <c r="A31" i="4" s="1"/>
  <c r="A32" i="4" s="1"/>
  <c r="A33" i="4" s="1"/>
  <c r="AP6" i="2"/>
  <c r="AN6" i="2" s="1"/>
  <c r="AN7" i="2" s="1"/>
  <c r="AN8" i="2" s="1"/>
  <c r="AN9" i="2" s="1"/>
  <c r="AN10" i="2" s="1"/>
  <c r="AN11" i="2" s="1"/>
  <c r="AN12" i="2" s="1"/>
  <c r="AN13" i="2" s="1"/>
  <c r="AN14" i="2" s="1"/>
  <c r="AN15" i="2" s="1"/>
  <c r="AN16" i="2" s="1"/>
  <c r="AN17" i="2" s="1"/>
  <c r="AN18" i="2" s="1"/>
  <c r="AN19" i="2" s="1"/>
  <c r="AN20" i="2" s="1"/>
  <c r="AN21" i="2" s="1"/>
  <c r="AO21" i="2" s="1"/>
  <c r="AQ66" i="2"/>
  <c r="G28" i="1" s="1"/>
  <c r="F42" i="14"/>
  <c r="F46" i="14"/>
  <c r="F38" i="14"/>
  <c r="F17" i="14"/>
  <c r="F45" i="14"/>
  <c r="F33" i="14"/>
  <c r="F35" i="14"/>
  <c r="F44" i="14"/>
  <c r="F48" i="14"/>
  <c r="F37" i="14"/>
  <c r="F18" i="14"/>
  <c r="F43" i="14"/>
  <c r="F47" i="14"/>
  <c r="F32" i="14"/>
  <c r="F34" i="14"/>
  <c r="F36" i="14"/>
  <c r="AP77" i="2"/>
  <c r="AQ128" i="2"/>
  <c r="G29" i="1" s="1"/>
  <c r="Z3" i="7" s="1"/>
  <c r="F5" i="14"/>
  <c r="F53" i="14"/>
  <c r="F21" i="14"/>
  <c r="F7" i="14"/>
  <c r="F52" i="14"/>
  <c r="F3" i="14"/>
  <c r="F54" i="14"/>
  <c r="F11" i="14"/>
  <c r="A2" i="11"/>
  <c r="A10" i="4"/>
  <c r="AO126" i="2"/>
  <c r="L41" i="1"/>
  <c r="T41" i="1" s="1"/>
  <c r="F4" i="14"/>
  <c r="AO10" i="4"/>
  <c r="D364" i="13"/>
  <c r="G117" i="12"/>
  <c r="D120" i="13"/>
  <c r="G45" i="12"/>
  <c r="D287" i="13"/>
  <c r="D305" i="13"/>
  <c r="D409" i="13"/>
  <c r="D483" i="13"/>
  <c r="D40" i="13"/>
  <c r="D284" i="13"/>
  <c r="D131" i="13"/>
  <c r="D361" i="13"/>
  <c r="D239" i="13"/>
  <c r="D314" i="13"/>
  <c r="D242" i="13"/>
  <c r="D486" i="13"/>
  <c r="D250" i="13"/>
  <c r="AK10" i="4"/>
  <c r="G67" i="12"/>
  <c r="D311" i="13"/>
  <c r="G9" i="12"/>
  <c r="D107" i="13"/>
  <c r="D61" i="13"/>
  <c r="G61" i="12"/>
  <c r="D253" i="13"/>
  <c r="D183" i="13"/>
  <c r="G2" i="12"/>
  <c r="D368" i="13"/>
  <c r="G107" i="12"/>
  <c r="D111" i="13"/>
  <c r="G55" i="12"/>
  <c r="F6" i="14"/>
  <c r="F2" i="14"/>
  <c r="F15" i="14"/>
  <c r="F51" i="14"/>
  <c r="F31" i="14"/>
  <c r="F55" i="14"/>
  <c r="F14" i="14"/>
  <c r="D128" i="13"/>
  <c r="G65" i="12"/>
  <c r="D375" i="13"/>
  <c r="D186" i="13"/>
  <c r="D191" i="13"/>
  <c r="D246" i="13"/>
  <c r="F16" i="14"/>
  <c r="D2" i="13"/>
  <c r="G44" i="12"/>
  <c r="D70" i="13"/>
  <c r="D441" i="13"/>
  <c r="G70" i="12"/>
  <c r="D425" i="13"/>
  <c r="G40" i="12"/>
  <c r="D197" i="13"/>
  <c r="D303" i="13"/>
  <c r="F8" i="14"/>
  <c r="F56" i="14"/>
  <c r="F57" i="14"/>
  <c r="F12" i="14"/>
  <c r="F13" i="14"/>
  <c r="F41" i="14"/>
  <c r="D192" i="13"/>
  <c r="D162" i="13"/>
  <c r="D319" i="13"/>
  <c r="D474" i="13"/>
  <c r="D372" i="13"/>
  <c r="D59" i="13"/>
  <c r="G75" i="12"/>
  <c r="G111" i="12"/>
  <c r="AQ10" i="4"/>
  <c r="G122" i="12"/>
  <c r="D244" i="13"/>
  <c r="D108" i="13"/>
  <c r="D130" i="13"/>
  <c r="D477" i="13"/>
  <c r="AL28" i="4"/>
  <c r="AM23" i="4"/>
  <c r="AP19" i="4"/>
  <c r="AJ10" i="4"/>
  <c r="AL23" i="4"/>
  <c r="D355" i="13"/>
  <c r="D366" i="13"/>
  <c r="G6" i="12"/>
  <c r="D352" i="13"/>
  <c r="D181" i="13"/>
  <c r="G64" i="12"/>
  <c r="D467" i="13"/>
  <c r="AJ28" i="4"/>
  <c r="D198" i="13"/>
  <c r="D122" i="13"/>
  <c r="AP10" i="4"/>
  <c r="D5" i="14"/>
  <c r="AQ23" i="4"/>
  <c r="D295" i="13"/>
  <c r="D64" i="13"/>
  <c r="AN28" i="4"/>
  <c r="D230" i="13"/>
  <c r="D374" i="13"/>
  <c r="G41" i="12"/>
  <c r="AP56" i="4"/>
  <c r="D51" i="13"/>
  <c r="D421" i="13"/>
  <c r="D308" i="13"/>
  <c r="AP28" i="4"/>
  <c r="D55" i="13"/>
  <c r="G14" i="12"/>
  <c r="D473" i="13"/>
  <c r="D164" i="13"/>
  <c r="D442" i="13"/>
  <c r="D299" i="13"/>
  <c r="D136" i="13"/>
  <c r="AK59" i="4"/>
  <c r="D411" i="13"/>
  <c r="AQ19" i="4"/>
  <c r="G76" i="12"/>
  <c r="AN56" i="4"/>
  <c r="D76" i="13"/>
  <c r="G51" i="12"/>
  <c r="D173" i="13"/>
  <c r="D229" i="13"/>
  <c r="D51" i="14"/>
  <c r="D67" i="13"/>
  <c r="D189" i="13"/>
  <c r="AQ28" i="4"/>
  <c r="AK23" i="4"/>
  <c r="AM10" i="4"/>
  <c r="AP23" i="4"/>
  <c r="AL49" i="4"/>
  <c r="AQ26" i="4"/>
  <c r="AQ22" i="4"/>
  <c r="AK40" i="4"/>
  <c r="AK28" i="4"/>
  <c r="AO23" i="4"/>
  <c r="AN43" i="4"/>
  <c r="AL10" i="4"/>
  <c r="AN23" i="4"/>
  <c r="AO28" i="4"/>
  <c r="AN16" i="4"/>
  <c r="D21" i="14"/>
  <c r="AP16" i="4"/>
  <c r="AP63" i="4"/>
  <c r="AQ40" i="4"/>
  <c r="AJ26" i="4"/>
  <c r="AL16" i="4"/>
  <c r="AO16" i="4"/>
  <c r="AO26" i="4"/>
  <c r="AL26" i="4"/>
  <c r="AJ16" i="4"/>
  <c r="AQ16" i="4"/>
  <c r="AN13" i="4"/>
  <c r="AM26" i="4"/>
  <c r="AK26" i="4"/>
  <c r="AM40" i="4"/>
  <c r="AN26" i="4"/>
  <c r="AM16" i="4"/>
  <c r="AL13" i="4"/>
  <c r="AN40" i="4"/>
  <c r="AM49" i="4"/>
  <c r="AJ59" i="4"/>
  <c r="AP59" i="4"/>
  <c r="AN19" i="4"/>
  <c r="AJ56" i="4"/>
  <c r="AQ59" i="4"/>
  <c r="AO59" i="4"/>
  <c r="AO19" i="4"/>
  <c r="AK63" i="4"/>
  <c r="AL46" i="4"/>
  <c r="AL19" i="4"/>
  <c r="AM56" i="4"/>
  <c r="AO56" i="4"/>
  <c r="AJ22" i="4"/>
  <c r="AJ19" i="4"/>
  <c r="AK19" i="4"/>
  <c r="AK56" i="4"/>
  <c r="AN59" i="4"/>
  <c r="AK48" i="4"/>
  <c r="AN63" i="4"/>
  <c r="AO63" i="4"/>
  <c r="AL59" i="4"/>
  <c r="AL56" i="4"/>
  <c r="AJ20" i="4"/>
  <c r="AQ36" i="4"/>
  <c r="AP43" i="4"/>
  <c r="AP49" i="4"/>
  <c r="AM48" i="4"/>
  <c r="AM33" i="4"/>
  <c r="AO13" i="4"/>
  <c r="AO46" i="4"/>
  <c r="AJ40" i="4"/>
  <c r="AP40" i="4"/>
  <c r="AM36" i="4"/>
  <c r="AN48" i="4"/>
  <c r="AP33" i="4"/>
  <c r="AQ13" i="4"/>
  <c r="AN20" i="4"/>
  <c r="AO40" i="4"/>
  <c r="AL22" i="4"/>
  <c r="D283" i="13"/>
  <c r="D405" i="13"/>
  <c r="G39" i="12"/>
  <c r="B17" i="1"/>
  <c r="AN33" i="4"/>
  <c r="AJ33" i="4"/>
  <c r="AO43" i="4"/>
  <c r="AP53" i="4"/>
  <c r="AQ20" i="4"/>
  <c r="AK49" i="4"/>
  <c r="AO49" i="4"/>
  <c r="D13" i="13"/>
  <c r="D135" i="13"/>
  <c r="G13" i="12"/>
  <c r="D257" i="13"/>
  <c r="D379" i="13"/>
  <c r="D112" i="13"/>
  <c r="D234" i="13"/>
  <c r="D383" i="13"/>
  <c r="D139" i="13"/>
  <c r="D261" i="13"/>
  <c r="G17" i="12"/>
  <c r="D17" i="13"/>
  <c r="D161" i="13"/>
  <c r="G112" i="12"/>
  <c r="AJ49" i="4"/>
  <c r="AP22" i="4"/>
  <c r="AP48" i="4"/>
  <c r="AQ33" i="4"/>
  <c r="AL33" i="4"/>
  <c r="AJ13" i="4"/>
  <c r="AP13" i="4"/>
  <c r="AM13" i="4"/>
  <c r="AM43" i="4"/>
  <c r="AQ43" i="4"/>
  <c r="AM63" i="4"/>
  <c r="AJ63" i="4"/>
  <c r="AN53" i="4"/>
  <c r="AL20" i="4"/>
  <c r="AL7" i="4"/>
  <c r="AK20" i="4"/>
  <c r="AM20" i="4"/>
  <c r="AK22" i="4"/>
  <c r="D15" i="13"/>
  <c r="G15" i="12"/>
  <c r="D381" i="13"/>
  <c r="D259" i="13"/>
  <c r="D137" i="13"/>
  <c r="D435" i="13"/>
  <c r="D69" i="13"/>
  <c r="D313" i="13"/>
  <c r="D359" i="13"/>
  <c r="AO33" i="4"/>
  <c r="AK43" i="4"/>
  <c r="AQ48" i="4"/>
  <c r="AO20" i="4"/>
  <c r="D39" i="13"/>
  <c r="D478" i="13"/>
  <c r="G101" i="12"/>
  <c r="AQ49" i="4"/>
  <c r="AO22" i="4"/>
  <c r="AM22" i="4"/>
  <c r="AL48" i="4"/>
  <c r="D8" i="14"/>
  <c r="AJ43" i="4"/>
  <c r="AL63" i="4"/>
  <c r="AJ53" i="4"/>
  <c r="AJ48" i="4"/>
  <c r="AP20" i="4"/>
  <c r="G8" i="12"/>
  <c r="D8" i="13"/>
  <c r="D288" i="13"/>
  <c r="D410" i="13"/>
  <c r="D166" i="13"/>
  <c r="D228" i="13"/>
  <c r="G106" i="12"/>
  <c r="D350" i="13"/>
  <c r="D472" i="13"/>
  <c r="D106" i="13"/>
  <c r="AP46" i="4"/>
  <c r="AO36" i="4"/>
  <c r="D171" i="13"/>
  <c r="D49" i="13"/>
  <c r="G49" i="12"/>
  <c r="D293" i="13"/>
  <c r="D415" i="13"/>
  <c r="D238" i="13"/>
  <c r="D482" i="13"/>
  <c r="D360" i="13"/>
  <c r="G116" i="12"/>
  <c r="G10" i="12"/>
  <c r="D254" i="13"/>
  <c r="D10" i="13"/>
  <c r="D376" i="13"/>
  <c r="D357" i="13"/>
  <c r="D479" i="13"/>
  <c r="G113" i="12"/>
  <c r="G50" i="12"/>
  <c r="D294" i="13"/>
  <c r="D172" i="13"/>
  <c r="D50" i="13"/>
  <c r="D416" i="13"/>
  <c r="D237" i="13"/>
  <c r="G115" i="12"/>
  <c r="D223" i="13"/>
  <c r="D345" i="13"/>
  <c r="AP36" i="4"/>
  <c r="AN46" i="4"/>
  <c r="D41" i="14"/>
  <c r="AQ46" i="4"/>
  <c r="AM53" i="4"/>
  <c r="AQ53" i="4"/>
  <c r="AL36" i="4"/>
  <c r="D236" i="13"/>
  <c r="D480" i="13"/>
  <c r="G114" i="12"/>
  <c r="D358" i="13"/>
  <c r="D286" i="13"/>
  <c r="D42" i="13"/>
  <c r="D408" i="13"/>
  <c r="D464" i="13"/>
  <c r="G98" i="12"/>
  <c r="D98" i="13"/>
  <c r="D190" i="13"/>
  <c r="G68" i="12"/>
  <c r="D434" i="13"/>
  <c r="D312" i="13"/>
  <c r="AM46" i="4"/>
  <c r="D432" i="13"/>
  <c r="G66" i="12"/>
  <c r="D188" i="13"/>
  <c r="D310" i="13"/>
  <c r="D342" i="13"/>
  <c r="D115" i="13"/>
  <c r="D31" i="14"/>
  <c r="AK46" i="4"/>
  <c r="AK53" i="4"/>
  <c r="AO53" i="4"/>
  <c r="D235" i="13"/>
  <c r="D116" i="13"/>
  <c r="AK36" i="4"/>
  <c r="D407" i="13"/>
  <c r="D41" i="13"/>
  <c r="D163" i="13"/>
  <c r="D431" i="13"/>
  <c r="D309" i="13"/>
  <c r="D65" i="13"/>
  <c r="D380" i="13"/>
  <c r="D258" i="13"/>
  <c r="D167" i="13"/>
  <c r="D289" i="13"/>
  <c r="B2" i="4"/>
  <c r="B2" i="2"/>
  <c r="AL119" i="2"/>
  <c r="AO119" i="2"/>
  <c r="AL116" i="2"/>
  <c r="AO116" i="2"/>
  <c r="AL122" i="2"/>
  <c r="AO122" i="2"/>
  <c r="AL124" i="2"/>
  <c r="AO124" i="2"/>
  <c r="AK68" i="2"/>
  <c r="AK69" i="2" s="1"/>
  <c r="AK70" i="2" s="1"/>
  <c r="AK71" i="2" s="1"/>
  <c r="AK72" i="2" s="1"/>
  <c r="AK73" i="2" s="1"/>
  <c r="AK74" i="2" s="1"/>
  <c r="AK75" i="2" s="1"/>
  <c r="AK76" i="2" s="1"/>
  <c r="AL120" i="2"/>
  <c r="AO120" i="2"/>
  <c r="AL121" i="2"/>
  <c r="AO121" i="2"/>
  <c r="AL123" i="2"/>
  <c r="AO123" i="2"/>
  <c r="D251" i="13"/>
  <c r="G7" i="12"/>
  <c r="D7" i="13"/>
  <c r="D373" i="13"/>
  <c r="D129" i="13"/>
  <c r="D413" i="13"/>
  <c r="G47" i="12"/>
  <c r="D47" i="13"/>
  <c r="D169" i="13"/>
  <c r="D291" i="13"/>
  <c r="D367" i="13"/>
  <c r="D123" i="13"/>
  <c r="D489" i="13"/>
  <c r="G123" i="12"/>
  <c r="D245" i="13"/>
  <c r="D418" i="13"/>
  <c r="D174" i="13"/>
  <c r="G52" i="12"/>
  <c r="D52" i="13"/>
  <c r="D296" i="13"/>
  <c r="D470" i="13"/>
  <c r="D226" i="13"/>
  <c r="G104" i="12"/>
  <c r="D104" i="13"/>
  <c r="D348" i="13"/>
  <c r="AQ57" i="4"/>
  <c r="AN57" i="4"/>
  <c r="AP57" i="4"/>
  <c r="AM57" i="4"/>
  <c r="AK57" i="4"/>
  <c r="AO57" i="4"/>
  <c r="AL57" i="4"/>
  <c r="AJ57" i="4"/>
  <c r="AQ61" i="4"/>
  <c r="AK61" i="4"/>
  <c r="AP61" i="4"/>
  <c r="AN61" i="4"/>
  <c r="AM61" i="4"/>
  <c r="AO61" i="4"/>
  <c r="AJ61" i="4"/>
  <c r="AL61" i="4"/>
  <c r="AK47" i="4"/>
  <c r="AP47" i="4"/>
  <c r="AN47" i="4"/>
  <c r="AQ47" i="4"/>
  <c r="AL47" i="4"/>
  <c r="AO47" i="4"/>
  <c r="AM47" i="4"/>
  <c r="AJ47" i="4"/>
  <c r="AN52" i="4"/>
  <c r="AM52" i="4"/>
  <c r="AK52" i="4"/>
  <c r="AO52" i="4"/>
  <c r="AJ52" i="4"/>
  <c r="AL52" i="4"/>
  <c r="AQ52" i="4"/>
  <c r="AP52" i="4"/>
  <c r="AJ38" i="4"/>
  <c r="AK38" i="4"/>
  <c r="AQ38" i="4"/>
  <c r="AP38" i="4"/>
  <c r="AM38" i="4"/>
  <c r="AN38" i="4"/>
  <c r="AO38" i="4"/>
  <c r="AO42" i="4"/>
  <c r="AN42" i="4"/>
  <c r="AK42" i="4"/>
  <c r="AM42" i="4"/>
  <c r="AJ42" i="4"/>
  <c r="AQ42" i="4"/>
  <c r="AL42" i="4"/>
  <c r="AP42" i="4"/>
  <c r="AP29" i="4"/>
  <c r="AQ29" i="4"/>
  <c r="AK29" i="4"/>
  <c r="AL29" i="4"/>
  <c r="AO29" i="4"/>
  <c r="AJ29" i="4"/>
  <c r="AM29" i="4"/>
  <c r="AN29" i="4"/>
  <c r="AJ31" i="4"/>
  <c r="AP31" i="4"/>
  <c r="AL31" i="4"/>
  <c r="AN31" i="4"/>
  <c r="AQ31" i="4"/>
  <c r="AM31" i="4"/>
  <c r="AK31" i="4"/>
  <c r="AO31" i="4"/>
  <c r="AL21" i="4"/>
  <c r="AP21" i="4"/>
  <c r="AN21" i="4"/>
  <c r="AJ21" i="4"/>
  <c r="AQ21" i="4"/>
  <c r="AK21" i="4"/>
  <c r="AM21" i="4"/>
  <c r="AO21" i="4"/>
  <c r="D4" i="14"/>
  <c r="AP9" i="4"/>
  <c r="AK9" i="4"/>
  <c r="AO9" i="4"/>
  <c r="AJ9" i="4"/>
  <c r="AQ9" i="4"/>
  <c r="AN9" i="4"/>
  <c r="AM9" i="4"/>
  <c r="AL9" i="4"/>
  <c r="AO12" i="4"/>
  <c r="AQ12" i="4"/>
  <c r="AJ12" i="4"/>
  <c r="AM12" i="4"/>
  <c r="AN12" i="4"/>
  <c r="AP12" i="4"/>
  <c r="D7" i="14"/>
  <c r="AK12" i="4"/>
  <c r="AL12" i="4"/>
  <c r="AO127" i="2"/>
  <c r="AL127" i="2"/>
  <c r="AL115" i="2"/>
  <c r="AO115" i="2"/>
  <c r="AL117" i="2"/>
  <c r="AO117" i="2"/>
  <c r="AL118" i="2"/>
  <c r="AO118" i="2"/>
  <c r="AO125" i="2"/>
  <c r="AL125" i="2"/>
  <c r="D127" i="13"/>
  <c r="D5" i="13"/>
  <c r="D249" i="13"/>
  <c r="D371" i="13"/>
  <c r="G5" i="12"/>
  <c r="AK58" i="4"/>
  <c r="AM58" i="4"/>
  <c r="AO58" i="4"/>
  <c r="AN58" i="4"/>
  <c r="AJ58" i="4"/>
  <c r="AP58" i="4"/>
  <c r="AQ58" i="4"/>
  <c r="AL58" i="4"/>
  <c r="AL62" i="4"/>
  <c r="AK62" i="4"/>
  <c r="AQ62" i="4"/>
  <c r="AN62" i="4"/>
  <c r="AP62" i="4"/>
  <c r="AO62" i="4"/>
  <c r="AJ62" i="4"/>
  <c r="AM62" i="4"/>
  <c r="AN50" i="4"/>
  <c r="AL50" i="4"/>
  <c r="AP50" i="4"/>
  <c r="AO50" i="4"/>
  <c r="AK50" i="4"/>
  <c r="AJ50" i="4"/>
  <c r="AM50" i="4"/>
  <c r="AQ50" i="4"/>
  <c r="AO37" i="4"/>
  <c r="AL37" i="4"/>
  <c r="AQ37" i="4"/>
  <c r="AP37" i="4"/>
  <c r="AM37" i="4"/>
  <c r="AK37" i="4"/>
  <c r="AN37" i="4"/>
  <c r="AJ37" i="4"/>
  <c r="AM39" i="4"/>
  <c r="AP39" i="4"/>
  <c r="AJ39" i="4"/>
  <c r="AN39" i="4"/>
  <c r="AL39" i="4"/>
  <c r="AK39" i="4"/>
  <c r="AQ39" i="4"/>
  <c r="AO39" i="4"/>
  <c r="AO27" i="4"/>
  <c r="AJ27" i="4"/>
  <c r="AK27" i="4"/>
  <c r="AP27" i="4"/>
  <c r="AQ27" i="4"/>
  <c r="AM27" i="4"/>
  <c r="AN27" i="4"/>
  <c r="AL27" i="4"/>
  <c r="AL30" i="4"/>
  <c r="AQ30" i="4"/>
  <c r="AN30" i="4"/>
  <c r="AK30" i="4"/>
  <c r="AM30" i="4"/>
  <c r="AP30" i="4"/>
  <c r="AO30" i="4"/>
  <c r="AJ30" i="4"/>
  <c r="AJ18" i="4"/>
  <c r="AM18" i="4"/>
  <c r="AN18" i="4"/>
  <c r="AP18" i="4"/>
  <c r="AO18" i="4"/>
  <c r="AQ18" i="4"/>
  <c r="AL18" i="4"/>
  <c r="AL8" i="4"/>
  <c r="AQ8" i="4"/>
  <c r="AM8" i="4"/>
  <c r="AN8" i="4"/>
  <c r="AK8" i="4"/>
  <c r="D3" i="14"/>
  <c r="AJ8" i="4"/>
  <c r="AO8" i="4"/>
  <c r="AP8" i="4"/>
  <c r="AJ11" i="4"/>
  <c r="AN11" i="4"/>
  <c r="AP11" i="4"/>
  <c r="D6" i="14"/>
  <c r="AQ11" i="4"/>
  <c r="AL11" i="4"/>
  <c r="AO11" i="4"/>
  <c r="AK11" i="4"/>
  <c r="AM11" i="4"/>
  <c r="D126" i="13"/>
  <c r="G4" i="12"/>
  <c r="D248" i="13"/>
  <c r="D370" i="13"/>
  <c r="D4" i="13"/>
  <c r="D255" i="13"/>
  <c r="D133" i="13"/>
  <c r="D377" i="13"/>
  <c r="G11" i="12"/>
  <c r="D11" i="13"/>
  <c r="D304" i="13"/>
  <c r="D426" i="13"/>
  <c r="D182" i="13"/>
  <c r="D60" i="13"/>
  <c r="G60" i="12"/>
  <c r="D179" i="13"/>
  <c r="D301" i="13"/>
  <c r="D423" i="13"/>
  <c r="G57" i="12"/>
  <c r="D57" i="13"/>
  <c r="D412" i="13"/>
  <c r="D168" i="13"/>
  <c r="G46" i="12"/>
  <c r="D290" i="13"/>
  <c r="D46" i="13"/>
  <c r="D53" i="13"/>
  <c r="D175" i="13"/>
  <c r="D419" i="13"/>
  <c r="D297" i="13"/>
  <c r="G53" i="12"/>
  <c r="D341" i="13"/>
  <c r="D97" i="13"/>
  <c r="D219" i="13"/>
  <c r="D463" i="13"/>
  <c r="G97" i="12"/>
  <c r="D471" i="13"/>
  <c r="G105" i="12"/>
  <c r="D105" i="13"/>
  <c r="D227" i="13"/>
  <c r="D349" i="13"/>
  <c r="AK77" i="2" l="1"/>
  <c r="AK78" i="2" s="1"/>
  <c r="AK79" i="2" s="1"/>
  <c r="AK80" i="2" s="1"/>
  <c r="AL80" i="2" s="1"/>
  <c r="AM3" i="7"/>
  <c r="P39" i="1"/>
  <c r="AL73" i="2"/>
  <c r="AL69" i="2"/>
  <c r="AA3" i="7"/>
  <c r="AB3" i="7" s="1"/>
  <c r="G30" i="1"/>
  <c r="CG66" i="2"/>
  <c r="CG128" i="2" s="1"/>
  <c r="CF66" i="2"/>
  <c r="CF128" i="2" s="1"/>
  <c r="CE66" i="2"/>
  <c r="CE128" i="2" s="1"/>
  <c r="T45" i="1"/>
  <c r="AJ44" i="4"/>
  <c r="AJ24" i="4"/>
  <c r="AL71" i="2"/>
  <c r="AL75" i="2"/>
  <c r="AL79" i="2"/>
  <c r="AL74" i="2"/>
  <c r="AL76" i="2"/>
  <c r="AL78" i="2"/>
  <c r="AL77" i="2"/>
  <c r="AL72" i="2"/>
  <c r="AO17" i="2"/>
  <c r="A13" i="13" s="1"/>
  <c r="A17" i="13"/>
  <c r="A17" i="12"/>
  <c r="AO18" i="2"/>
  <c r="AO20" i="2"/>
  <c r="AO19" i="2"/>
  <c r="AO14" i="2"/>
  <c r="AO12" i="2"/>
  <c r="AN22" i="2"/>
  <c r="AO16" i="2"/>
  <c r="AO15" i="2"/>
  <c r="AO13" i="2"/>
  <c r="AL70" i="2"/>
  <c r="AL68" i="2"/>
  <c r="AO11" i="2"/>
  <c r="AO10" i="2"/>
  <c r="AO9" i="2"/>
  <c r="A127" i="13" s="1"/>
  <c r="AO8" i="2"/>
  <c r="AO7" i="2"/>
  <c r="AO6" i="2"/>
  <c r="AQ7" i="4"/>
  <c r="AQ14" i="4" s="1"/>
  <c r="AN24" i="4"/>
  <c r="AO24" i="4"/>
  <c r="AK14" i="4"/>
  <c r="AM7" i="4"/>
  <c r="AM14" i="4" s="1"/>
  <c r="AL44" i="4"/>
  <c r="AL24" i="4"/>
  <c r="AK24" i="4"/>
  <c r="AP7" i="4"/>
  <c r="AP14" i="4" s="1"/>
  <c r="AM54" i="4"/>
  <c r="AK34" i="4"/>
  <c r="AP24" i="4"/>
  <c r="AP54" i="4"/>
  <c r="AM24" i="4"/>
  <c r="AJ54" i="4"/>
  <c r="AQ24" i="4"/>
  <c r="AJ34" i="4"/>
  <c r="AJ14" i="4"/>
  <c r="AO7" i="4"/>
  <c r="AO14" i="4" s="1"/>
  <c r="AN7" i="4"/>
  <c r="AN14" i="4" s="1"/>
  <c r="AL54" i="4"/>
  <c r="AL34" i="4"/>
  <c r="AQ34" i="4"/>
  <c r="AP44" i="4"/>
  <c r="AQ54" i="4"/>
  <c r="AK54" i="4"/>
  <c r="AQ44" i="4"/>
  <c r="AN34" i="4"/>
  <c r="AL64" i="4"/>
  <c r="AO64" i="4"/>
  <c r="AN64" i="4"/>
  <c r="AL14" i="4"/>
  <c r="AK44" i="4"/>
  <c r="AM34" i="4"/>
  <c r="AP34" i="4"/>
  <c r="AO34" i="4"/>
  <c r="AM44" i="4"/>
  <c r="AO44" i="4"/>
  <c r="AJ64" i="4"/>
  <c r="AK64" i="4"/>
  <c r="AP64" i="4"/>
  <c r="AQ64" i="4"/>
  <c r="AK81" i="2" l="1"/>
  <c r="AV24" i="4"/>
  <c r="A13" i="12"/>
  <c r="A251" i="13"/>
  <c r="A129" i="13"/>
  <c r="A1223" i="13"/>
  <c r="A1101" i="13"/>
  <c r="A979" i="13"/>
  <c r="A857" i="13"/>
  <c r="A735" i="13"/>
  <c r="A613" i="13"/>
  <c r="A491" i="13"/>
  <c r="A369" i="13"/>
  <c r="A247" i="13"/>
  <c r="A125" i="13"/>
  <c r="A1224" i="13"/>
  <c r="A1102" i="13"/>
  <c r="A980" i="13"/>
  <c r="A858" i="13"/>
  <c r="A736" i="13"/>
  <c r="A614" i="13"/>
  <c r="A492" i="13"/>
  <c r="A370" i="13"/>
  <c r="A248" i="13"/>
  <c r="A126" i="13"/>
  <c r="A1222" i="13"/>
  <c r="A1100" i="13"/>
  <c r="A978" i="13"/>
  <c r="A856" i="13"/>
  <c r="A734" i="13"/>
  <c r="A612" i="13"/>
  <c r="A490" i="13"/>
  <c r="A368" i="13"/>
  <c r="A246" i="13"/>
  <c r="A124" i="13"/>
  <c r="AU34" i="4"/>
  <c r="AV14" i="4"/>
  <c r="AK82" i="2"/>
  <c r="AL81" i="2"/>
  <c r="AN23" i="2"/>
  <c r="AO22" i="2"/>
  <c r="A15" i="12"/>
  <c r="A15" i="13"/>
  <c r="A16" i="13"/>
  <c r="A16" i="12"/>
  <c r="A14" i="13"/>
  <c r="A14" i="12"/>
  <c r="A4" i="12"/>
  <c r="A4" i="13"/>
  <c r="A3" i="12"/>
  <c r="A3" i="13"/>
  <c r="A6" i="12"/>
  <c r="A6" i="13"/>
  <c r="A11" i="12"/>
  <c r="A11" i="13"/>
  <c r="A8" i="13"/>
  <c r="A8" i="12"/>
  <c r="A2" i="12"/>
  <c r="A2" i="13"/>
  <c r="A5" i="12"/>
  <c r="A5" i="13"/>
  <c r="A9" i="12"/>
  <c r="A9" i="13"/>
  <c r="A7" i="12"/>
  <c r="A7" i="13"/>
  <c r="A12" i="13"/>
  <c r="A12" i="12"/>
  <c r="A10" i="13"/>
  <c r="A10" i="12"/>
  <c r="AU14" i="4"/>
  <c r="AU24" i="4"/>
  <c r="AV34" i="4"/>
  <c r="A18" i="12" l="1"/>
  <c r="A18" i="13"/>
  <c r="V55" i="4"/>
  <c r="Z55" i="4"/>
  <c r="AD55" i="4"/>
  <c r="AK83" i="2"/>
  <c r="AL82" i="2"/>
  <c r="AN24" i="2"/>
  <c r="AO23" i="2"/>
  <c r="A40" i="14"/>
  <c r="A50" i="14"/>
  <c r="AW55" i="4"/>
  <c r="A19" i="12" l="1"/>
  <c r="A19" i="13"/>
  <c r="AK84" i="2"/>
  <c r="AL83" i="2"/>
  <c r="AN25" i="2"/>
  <c r="AO24" i="2"/>
  <c r="A20" i="12" l="1"/>
  <c r="A20" i="13"/>
  <c r="AK85" i="2"/>
  <c r="AL84" i="2"/>
  <c r="AN26" i="2"/>
  <c r="AO25" i="2"/>
  <c r="A21" i="12" l="1"/>
  <c r="A21" i="13"/>
  <c r="AK86" i="2"/>
  <c r="AL85" i="2"/>
  <c r="AN27" i="2"/>
  <c r="AO26" i="2"/>
  <c r="A22" i="12" l="1"/>
  <c r="A22" i="13"/>
  <c r="AK87" i="2"/>
  <c r="AL86" i="2"/>
  <c r="AN28" i="2"/>
  <c r="AO27" i="2"/>
  <c r="A23" i="12" l="1"/>
  <c r="A23" i="13"/>
  <c r="AK88" i="2"/>
  <c r="AL87" i="2"/>
  <c r="AN29" i="2"/>
  <c r="AO28" i="2"/>
  <c r="A24" i="12" l="1"/>
  <c r="A24" i="13"/>
  <c r="AK89" i="2"/>
  <c r="AL88" i="2"/>
  <c r="AN30" i="2"/>
  <c r="AO29" i="2"/>
  <c r="A25" i="12" l="1"/>
  <c r="A25" i="13"/>
  <c r="AK90" i="2"/>
  <c r="AL89" i="2"/>
  <c r="AN31" i="2"/>
  <c r="AO30" i="2"/>
  <c r="A26" i="12" l="1"/>
  <c r="A26" i="13"/>
  <c r="AK91" i="2"/>
  <c r="AL90" i="2"/>
  <c r="AN32" i="2"/>
  <c r="AO31" i="2"/>
  <c r="A27" i="12" l="1"/>
  <c r="A27" i="13"/>
  <c r="AK92" i="2"/>
  <c r="AL91" i="2"/>
  <c r="AN33" i="2"/>
  <c r="AO32" i="2"/>
  <c r="A28" i="12" l="1"/>
  <c r="A28" i="13"/>
  <c r="AK93" i="2"/>
  <c r="AL92" i="2"/>
  <c r="AN34" i="2"/>
  <c r="AO33" i="2"/>
  <c r="A29" i="12" l="1"/>
  <c r="A29" i="13"/>
  <c r="AK94" i="2"/>
  <c r="AL93" i="2"/>
  <c r="AN35" i="2"/>
  <c r="AO34" i="2"/>
  <c r="A30" i="12" l="1"/>
  <c r="A30" i="13"/>
  <c r="AK95" i="2"/>
  <c r="AL94" i="2"/>
  <c r="AN36" i="2"/>
  <c r="AO35" i="2"/>
  <c r="A31" i="12" l="1"/>
  <c r="A31" i="13"/>
  <c r="AK96" i="2"/>
  <c r="AL95" i="2"/>
  <c r="AN37" i="2"/>
  <c r="AO36" i="2"/>
  <c r="A32" i="12" l="1"/>
  <c r="A32" i="13"/>
  <c r="AK97" i="2"/>
  <c r="AL96" i="2"/>
  <c r="AN38" i="2"/>
  <c r="AO37" i="2"/>
  <c r="A33" i="12" l="1"/>
  <c r="A33" i="13"/>
  <c r="AK98" i="2"/>
  <c r="AL97" i="2"/>
  <c r="AN39" i="2"/>
  <c r="AO38" i="2"/>
  <c r="A34" i="12" l="1"/>
  <c r="A1254" i="13"/>
  <c r="A1132" i="13"/>
  <c r="A1010" i="13"/>
  <c r="A888" i="13"/>
  <c r="A766" i="13"/>
  <c r="A644" i="13"/>
  <c r="A522" i="13"/>
  <c r="A400" i="13"/>
  <c r="A278" i="13"/>
  <c r="A156" i="13"/>
  <c r="A34" i="13"/>
  <c r="AK99" i="2"/>
  <c r="AL98" i="2"/>
  <c r="AN40" i="2"/>
  <c r="AO39" i="2"/>
  <c r="A35" i="12" l="1"/>
  <c r="A35" i="13"/>
  <c r="AK100" i="2"/>
  <c r="AL99" i="2"/>
  <c r="AN41" i="2"/>
  <c r="AO40" i="2"/>
  <c r="AL100" i="2" l="1"/>
  <c r="AK101" i="2"/>
  <c r="AO41" i="2"/>
  <c r="AN42" i="2"/>
  <c r="AK102" i="2" l="1"/>
  <c r="AL101" i="2"/>
  <c r="AN43" i="2"/>
  <c r="AO42" i="2"/>
  <c r="AK103" i="2" l="1"/>
  <c r="AL102" i="2"/>
  <c r="A38" i="12"/>
  <c r="A38" i="13"/>
  <c r="AN44" i="2"/>
  <c r="AO43" i="2"/>
  <c r="AK104" i="2" l="1"/>
  <c r="AL103" i="2"/>
  <c r="AN45" i="2"/>
  <c r="AO44" i="2"/>
  <c r="A39" i="13"/>
  <c r="A39" i="12"/>
  <c r="AK105" i="2" l="1"/>
  <c r="AL104" i="2"/>
  <c r="A40" i="13"/>
  <c r="A40" i="12"/>
  <c r="AN46" i="2"/>
  <c r="AO45" i="2"/>
  <c r="AK106" i="2" l="1"/>
  <c r="AL105" i="2"/>
  <c r="AN47" i="2"/>
  <c r="AO46" i="2"/>
  <c r="A41" i="12"/>
  <c r="A41" i="13"/>
  <c r="AK107" i="2" l="1"/>
  <c r="AL106" i="2"/>
  <c r="A42" i="13"/>
  <c r="A42" i="12"/>
  <c r="AN48" i="2"/>
  <c r="AO47" i="2"/>
  <c r="AK108" i="2" l="1"/>
  <c r="AL107" i="2"/>
  <c r="A43" i="12"/>
  <c r="A43" i="13"/>
  <c r="AN49" i="2"/>
  <c r="AO48" i="2"/>
  <c r="AK109" i="2" l="1"/>
  <c r="AL108" i="2"/>
  <c r="A44" i="13"/>
  <c r="A44" i="12"/>
  <c r="AN50" i="2"/>
  <c r="AO49" i="2"/>
  <c r="AK110" i="2" l="1"/>
  <c r="AL109" i="2"/>
  <c r="A45" i="12"/>
  <c r="A45" i="13"/>
  <c r="AN51" i="2"/>
  <c r="AO50" i="2"/>
  <c r="AK111" i="2" l="1"/>
  <c r="AL110" i="2"/>
  <c r="A46" i="13"/>
  <c r="A46" i="12"/>
  <c r="AN52" i="2"/>
  <c r="AO51" i="2"/>
  <c r="AK112" i="2" l="1"/>
  <c r="AL111" i="2"/>
  <c r="A47" i="12"/>
  <c r="A47" i="13"/>
  <c r="AN53" i="2"/>
  <c r="AO52" i="2"/>
  <c r="AK113" i="2" l="1"/>
  <c r="AL112" i="2"/>
  <c r="A48" i="13"/>
  <c r="A48" i="12"/>
  <c r="AN54" i="2"/>
  <c r="AO53" i="2"/>
  <c r="AK114" i="2" l="1"/>
  <c r="AL113" i="2"/>
  <c r="A49" i="12"/>
  <c r="A49" i="13"/>
  <c r="AN55" i="2"/>
  <c r="AO54" i="2"/>
  <c r="AK115" i="2" l="1"/>
  <c r="AK116" i="2" s="1"/>
  <c r="AK117" i="2" s="1"/>
  <c r="AK118" i="2" s="1"/>
  <c r="AK119" i="2" s="1"/>
  <c r="AK120" i="2" s="1"/>
  <c r="AK121" i="2" s="1"/>
  <c r="AK122" i="2" s="1"/>
  <c r="AK123" i="2" s="1"/>
  <c r="AK124" i="2" s="1"/>
  <c r="AK125" i="2" s="1"/>
  <c r="AK126" i="2" s="1"/>
  <c r="AK127" i="2" s="1"/>
  <c r="N133" i="4" s="1"/>
  <c r="AL114" i="2"/>
  <c r="A50" i="13"/>
  <c r="A50" i="12"/>
  <c r="AN56" i="2"/>
  <c r="AO55" i="2"/>
  <c r="O152" i="4" l="1"/>
  <c r="O193" i="4"/>
  <c r="O168" i="4"/>
  <c r="O135" i="4"/>
  <c r="O151" i="4"/>
  <c r="O160" i="4"/>
  <c r="O156" i="4"/>
  <c r="O182" i="4"/>
  <c r="O158" i="4"/>
  <c r="O181" i="4"/>
  <c r="O178" i="4"/>
  <c r="O167" i="4"/>
  <c r="O188" i="4"/>
  <c r="O161" i="4"/>
  <c r="O143" i="4"/>
  <c r="O150" i="4"/>
  <c r="O159" i="4"/>
  <c r="O186" i="4"/>
  <c r="O183" i="4"/>
  <c r="O177" i="4"/>
  <c r="O175" i="4"/>
  <c r="O142" i="4"/>
  <c r="O166" i="4"/>
  <c r="O190" i="4"/>
  <c r="O148" i="4"/>
  <c r="O163" i="4"/>
  <c r="O141" i="4"/>
  <c r="O187" i="4"/>
  <c r="O189" i="4"/>
  <c r="O155" i="4"/>
  <c r="O173" i="4"/>
  <c r="O164" i="4"/>
  <c r="O191" i="4"/>
  <c r="O174" i="4"/>
  <c r="O136" i="4"/>
  <c r="O165" i="4"/>
  <c r="O172" i="4"/>
  <c r="O179" i="4"/>
  <c r="O137" i="4"/>
  <c r="O149" i="4"/>
  <c r="O157" i="4"/>
  <c r="O138" i="4"/>
  <c r="O185" i="4"/>
  <c r="O171" i="4"/>
  <c r="O192" i="4"/>
  <c r="O139" i="4"/>
  <c r="O154" i="4"/>
  <c r="O140" i="4"/>
  <c r="O147" i="4"/>
  <c r="O134" i="4"/>
  <c r="O170" i="4"/>
  <c r="O162" i="4"/>
  <c r="O153" i="4"/>
  <c r="O184" i="4"/>
  <c r="O144" i="4"/>
  <c r="O176" i="4"/>
  <c r="O146" i="4"/>
  <c r="O145" i="4"/>
  <c r="O169" i="4"/>
  <c r="O180" i="4"/>
  <c r="A51" i="12"/>
  <c r="A51" i="13"/>
  <c r="AN57" i="2"/>
  <c r="AO56" i="2"/>
  <c r="AN58" i="2" l="1"/>
  <c r="AO57" i="2"/>
  <c r="A52" i="13"/>
  <c r="A52" i="12"/>
  <c r="A53" i="12" l="1"/>
  <c r="A53" i="13"/>
  <c r="AN59" i="2"/>
  <c r="AO58" i="2"/>
  <c r="A54" i="12" l="1"/>
  <c r="A54" i="13"/>
  <c r="AN60" i="2"/>
  <c r="AO59" i="2"/>
  <c r="A55" i="12" l="1"/>
  <c r="A55" i="13"/>
  <c r="AN61" i="2"/>
  <c r="AO60" i="2"/>
  <c r="A56" i="12" l="1"/>
  <c r="A56" i="13"/>
  <c r="AN62" i="2"/>
  <c r="AO61" i="2"/>
  <c r="A57" i="12" l="1"/>
  <c r="A57" i="13"/>
  <c r="AN63" i="2"/>
  <c r="AO62" i="2"/>
  <c r="A58" i="12" l="1"/>
  <c r="A58" i="13"/>
  <c r="AN64" i="2"/>
  <c r="AO63" i="2"/>
  <c r="A59" i="13" l="1"/>
  <c r="A59" i="12"/>
  <c r="AN65" i="2"/>
  <c r="AN66" i="2" s="1"/>
  <c r="AN67" i="2" s="1"/>
  <c r="AN68" i="2" s="1"/>
  <c r="AO64" i="2"/>
  <c r="A60" i="13" l="1"/>
  <c r="A60" i="12"/>
  <c r="AO65" i="2"/>
  <c r="A61" i="12" l="1"/>
  <c r="A61" i="13"/>
  <c r="AO94" i="2" l="1"/>
  <c r="AO95" i="2" l="1"/>
  <c r="AO96" i="2" l="1"/>
  <c r="AO97" i="2" l="1"/>
  <c r="AO98" i="2" l="1"/>
  <c r="AO99" i="2" l="1"/>
  <c r="AO100" i="2" l="1"/>
  <c r="AO101" i="2" l="1"/>
  <c r="AO102" i="2" l="1"/>
  <c r="A97" i="13"/>
  <c r="A97" i="12"/>
  <c r="A98" i="12" l="1"/>
  <c r="A98" i="13"/>
  <c r="AO103" i="2"/>
  <c r="AO104" i="2" l="1"/>
  <c r="A99" i="12"/>
  <c r="A99" i="13"/>
  <c r="A100" i="12" l="1"/>
  <c r="A100" i="13"/>
  <c r="AO105" i="2"/>
  <c r="A101" i="13" l="1"/>
  <c r="A101" i="12"/>
  <c r="AO106" i="2"/>
  <c r="AO107" i="2" l="1"/>
  <c r="A102" i="12"/>
  <c r="A102" i="13"/>
  <c r="A103" i="12" l="1"/>
  <c r="A103" i="13"/>
  <c r="AO108" i="2"/>
  <c r="A104" i="13" l="1"/>
  <c r="A104" i="12"/>
  <c r="AO109" i="2"/>
  <c r="AO110" i="2" l="1"/>
  <c r="A105" i="13"/>
  <c r="A105" i="12"/>
  <c r="A106" i="12" l="1"/>
  <c r="A106" i="13"/>
  <c r="AO111" i="2"/>
  <c r="A107" i="12" l="1"/>
  <c r="A107" i="13"/>
  <c r="AO112" i="2"/>
  <c r="AO113" i="2" l="1"/>
  <c r="A108" i="12"/>
  <c r="A108" i="13"/>
  <c r="AO114" i="2" l="1"/>
  <c r="A109" i="13"/>
  <c r="A109" i="12"/>
  <c r="A110" i="12" l="1"/>
  <c r="A110" i="13"/>
  <c r="AD16" i="4" l="1"/>
  <c r="AD46" i="4"/>
  <c r="AF46" i="4"/>
  <c r="AE9" i="4"/>
  <c r="AW16" i="4"/>
  <c r="J11" i="14" s="1"/>
  <c r="X59" i="4"/>
  <c r="AA48" i="4"/>
  <c r="V37" i="4"/>
  <c r="V36" i="4"/>
  <c r="Z56" i="4"/>
  <c r="X47" i="4"/>
  <c r="Y59" i="4"/>
  <c r="X46" i="4"/>
  <c r="Y58" i="4"/>
  <c r="AC47" i="4"/>
  <c r="W49" i="4"/>
  <c r="AD56" i="4"/>
  <c r="L13" i="14"/>
  <c r="K43" i="14"/>
  <c r="AY59" i="4"/>
  <c r="L54" i="14" s="1"/>
  <c r="AX56" i="4"/>
  <c r="K51" i="14" s="1"/>
  <c r="M13" i="14"/>
  <c r="AZ59" i="4"/>
  <c r="M54" i="14" s="1"/>
  <c r="J13" i="14"/>
  <c r="J54" i="14"/>
  <c r="AW9" i="4"/>
  <c r="J4" i="14" s="1"/>
  <c r="AZ37" i="4"/>
  <c r="M32" i="14" s="1"/>
  <c r="AX57" i="4"/>
  <c r="K52" i="14" s="1"/>
  <c r="AG56" i="4"/>
  <c r="L42" i="14"/>
  <c r="AY36" i="4"/>
  <c r="L31" i="14" s="1"/>
  <c r="M43" i="14"/>
  <c r="AG58" i="4"/>
  <c r="AG59" i="4"/>
  <c r="AC48" i="4"/>
  <c r="W47" i="4"/>
  <c r="Z47" i="4"/>
  <c r="V47" i="4"/>
  <c r="X56" i="4"/>
  <c r="W46" i="4"/>
  <c r="AA59" i="4"/>
  <c r="Y56" i="4"/>
  <c r="V56" i="4"/>
  <c r="AC46" i="4"/>
  <c r="Z46" i="4"/>
  <c r="X20" i="4"/>
  <c r="V9" i="4"/>
  <c r="W16" i="4"/>
  <c r="X16" i="4"/>
  <c r="Y20" i="4"/>
  <c r="X37" i="4"/>
  <c r="W58" i="4"/>
  <c r="AA49" i="4"/>
  <c r="W20" i="4"/>
  <c r="V20" i="4"/>
  <c r="AC58" i="4"/>
  <c r="W19" i="4"/>
  <c r="W48" i="4"/>
  <c r="Y19" i="4"/>
  <c r="AB59" i="4"/>
  <c r="AX9" i="4"/>
  <c r="K4" i="14" s="1"/>
  <c r="AW37" i="4"/>
  <c r="J32" i="14" s="1"/>
  <c r="AY57" i="4"/>
  <c r="L52" i="14" s="1"/>
  <c r="AW46" i="4"/>
  <c r="J41" i="14" s="1"/>
  <c r="AY9" i="4"/>
  <c r="L4" i="14" s="1"/>
  <c r="L43" i="14"/>
  <c r="AW36" i="4"/>
  <c r="J31" i="14" s="1"/>
  <c r="M44" i="14"/>
  <c r="AZ56" i="4"/>
  <c r="M51" i="14" s="1"/>
  <c r="K13" i="14"/>
  <c r="AX59" i="4"/>
  <c r="K54" i="14" s="1"/>
  <c r="AZ46" i="4"/>
  <c r="M41" i="14" s="1"/>
  <c r="AZ58" i="4"/>
  <c r="M53" i="14" s="1"/>
  <c r="J14" i="14"/>
  <c r="AY56" i="4"/>
  <c r="L51" i="14" s="1"/>
  <c r="AD57" i="4"/>
  <c r="AF59" i="4"/>
  <c r="X9" i="4"/>
  <c r="X10" i="4"/>
  <c r="AB56" i="4"/>
  <c r="V48" i="4"/>
  <c r="Z48" i="4"/>
  <c r="X58" i="4"/>
  <c r="V58" i="4"/>
  <c r="W59" i="4"/>
  <c r="AA56" i="4"/>
  <c r="W37" i="4"/>
  <c r="V10" i="4"/>
  <c r="V16" i="4"/>
  <c r="X7" i="4"/>
  <c r="AA58" i="4"/>
  <c r="Y10" i="4"/>
  <c r="AB49" i="4"/>
  <c r="Y9" i="4"/>
  <c r="Y37" i="4"/>
  <c r="AB57" i="4"/>
  <c r="Y47" i="4"/>
  <c r="W10" i="4"/>
  <c r="AX10" i="4"/>
  <c r="K5" i="14" s="1"/>
  <c r="K42" i="14"/>
  <c r="AY58" i="4"/>
  <c r="L53" i="14" s="1"/>
  <c r="AX36" i="4"/>
  <c r="K31" i="14" s="1"/>
  <c r="AY10" i="4"/>
  <c r="L5" i="14" s="1"/>
  <c r="AZ57" i="4"/>
  <c r="M52" i="14" s="1"/>
  <c r="AZ10" i="4"/>
  <c r="M5" i="14" s="1"/>
  <c r="J52" i="14"/>
  <c r="AW56" i="4"/>
  <c r="J51" i="14" s="1"/>
  <c r="K14" i="14"/>
  <c r="AF57" i="4"/>
  <c r="M14" i="14"/>
  <c r="AD59" i="4"/>
  <c r="AY37" i="4"/>
  <c r="L32" i="14" s="1"/>
  <c r="AF58" i="4"/>
  <c r="V19" i="4"/>
  <c r="Z58" i="4"/>
  <c r="Y49" i="4"/>
  <c r="W56" i="4"/>
  <c r="W57" i="4"/>
  <c r="AA47" i="4"/>
  <c r="AE57" i="4"/>
  <c r="AZ9" i="4"/>
  <c r="M4" i="14" s="1"/>
  <c r="AZ36" i="4"/>
  <c r="M31" i="14" s="1"/>
  <c r="K44" i="14"/>
  <c r="AB47" i="4"/>
  <c r="AX16" i="4"/>
  <c r="K11" i="14" s="1"/>
  <c r="X49" i="4"/>
  <c r="AB58" i="4"/>
  <c r="X36" i="4"/>
  <c r="Z57" i="4"/>
  <c r="Z59" i="4"/>
  <c r="Y48" i="4"/>
  <c r="AG57" i="4"/>
  <c r="L44" i="14"/>
  <c r="AW10" i="4"/>
  <c r="J5" i="14" s="1"/>
  <c r="AX37" i="4"/>
  <c r="K32" i="14" s="1"/>
  <c r="L14" i="14"/>
  <c r="V49" i="4"/>
  <c r="AB46" i="4"/>
  <c r="AC59" i="4"/>
  <c r="AE16" i="4"/>
  <c r="AY7" i="4"/>
  <c r="L2" i="14" s="1"/>
  <c r="X48" i="4"/>
  <c r="AA46" i="4"/>
  <c r="Y46" i="4"/>
  <c r="V59" i="4"/>
  <c r="AA57" i="4"/>
  <c r="Z49" i="4"/>
  <c r="AD58" i="4"/>
  <c r="AX46" i="4"/>
  <c r="K41" i="14" s="1"/>
  <c r="AE58" i="4"/>
  <c r="AY46" i="4"/>
  <c r="L41" i="14" s="1"/>
  <c r="AE56" i="4"/>
  <c r="AC57" i="4"/>
  <c r="Y36" i="4"/>
  <c r="W36" i="4"/>
  <c r="AF10" i="4"/>
  <c r="AY16" i="4"/>
  <c r="L11" i="14" s="1"/>
  <c r="X19" i="4"/>
  <c r="V46" i="4"/>
  <c r="AC49" i="4"/>
  <c r="V57" i="4"/>
  <c r="AC56" i="4"/>
  <c r="W9" i="4"/>
  <c r="J53" i="14"/>
  <c r="AX58" i="4"/>
  <c r="K53" i="14" s="1"/>
  <c r="M42" i="14"/>
  <c r="AE59" i="4"/>
  <c r="X57" i="4"/>
  <c r="AB48" i="4"/>
  <c r="Y57" i="4"/>
  <c r="AG20" i="4"/>
  <c r="V7" i="4"/>
  <c r="AG9" i="4"/>
  <c r="AE46" i="4"/>
  <c r="AF37" i="4"/>
  <c r="AD19" i="4"/>
  <c r="AG19" i="4"/>
  <c r="AZ7" i="4"/>
  <c r="M2" i="14" s="1"/>
  <c r="Y18" i="4"/>
  <c r="AZ8" i="4"/>
  <c r="M3" i="14" s="1"/>
  <c r="Y7" i="4"/>
  <c r="L12" i="14"/>
  <c r="AX8" i="4"/>
  <c r="K3" i="14" s="1"/>
  <c r="V8" i="4"/>
  <c r="X8" i="4"/>
  <c r="W7" i="4"/>
  <c r="AE18" i="4"/>
  <c r="AZ16" i="4"/>
  <c r="M11" i="14" s="1"/>
  <c r="AX7" i="4"/>
  <c r="K2" i="14" s="1"/>
  <c r="K12" i="14"/>
  <c r="X18" i="4"/>
  <c r="Y16" i="4"/>
  <c r="J12" i="14"/>
  <c r="AY8" i="4"/>
  <c r="L3" i="14" s="1"/>
  <c r="Y8" i="4"/>
  <c r="AF18" i="4"/>
  <c r="AF8" i="4"/>
  <c r="W8" i="4"/>
  <c r="AW7" i="4"/>
  <c r="J2" i="14" s="1"/>
  <c r="AW8" i="4"/>
  <c r="J3" i="14" s="1"/>
  <c r="M12" i="14"/>
  <c r="W18" i="4"/>
  <c r="V18" i="4"/>
  <c r="AD36" i="4" l="1"/>
  <c r="AD37" i="4"/>
  <c r="AG49" i="4"/>
  <c r="AD49" i="4"/>
  <c r="AE36" i="4"/>
  <c r="AE10" i="4"/>
  <c r="K59" i="4"/>
  <c r="K57" i="4"/>
  <c r="K46" i="4"/>
  <c r="K56" i="4"/>
  <c r="AO48" i="4"/>
  <c r="AO54" i="4" s="1"/>
  <c r="AM59" i="4"/>
  <c r="AM64" i="4" s="1"/>
  <c r="K58" i="4"/>
  <c r="AN49" i="4"/>
  <c r="AN54" i="4" s="1"/>
  <c r="AN36" i="4"/>
  <c r="AN44" i="4" s="1"/>
  <c r="AV44" i="4" s="1"/>
  <c r="AF48" i="4"/>
  <c r="K48" i="4" s="1"/>
  <c r="AF49" i="4"/>
  <c r="AD47" i="4"/>
  <c r="AE47" i="4"/>
  <c r="AG36" i="4"/>
  <c r="AG37" i="4"/>
  <c r="AG16" i="4"/>
  <c r="AD18" i="4"/>
  <c r="AE7" i="4"/>
  <c r="AE8" i="4"/>
  <c r="AG7" i="4"/>
  <c r="AD8" i="4"/>
  <c r="AD7" i="4"/>
  <c r="AU44" i="4" l="1"/>
  <c r="AV54" i="4"/>
  <c r="K49" i="4"/>
  <c r="AU64" i="4"/>
  <c r="AV64" i="4"/>
  <c r="AU54" i="4"/>
  <c r="AW45" i="4" s="1"/>
  <c r="K47" i="4"/>
  <c r="H38" i="1" l="1"/>
  <c r="Q38" i="1"/>
  <c r="L43" i="1" l="1"/>
  <c r="T43" i="1" s="1"/>
  <c r="T47" i="1" s="1"/>
  <c r="AF7" i="4"/>
  <c r="K7" i="4" s="1"/>
  <c r="AE37" i="4"/>
  <c r="K37" i="4" s="1"/>
  <c r="AF16" i="4"/>
  <c r="K16" i="4" s="1"/>
  <c r="AG8" i="4"/>
  <c r="K8" i="4" s="1"/>
  <c r="AD10" i="4"/>
  <c r="AG10" i="4"/>
  <c r="AF36" i="4"/>
  <c r="K36" i="4" s="1"/>
  <c r="AG18" i="4"/>
  <c r="K18" i="4" s="1"/>
  <c r="AD9" i="4"/>
  <c r="AF9" i="4"/>
  <c r="AD20" i="4"/>
  <c r="AE20" i="4"/>
  <c r="AF20" i="4"/>
  <c r="AE19" i="4"/>
  <c r="AF19" i="4"/>
  <c r="AG48" i="4"/>
  <c r="AG46" i="4"/>
  <c r="AF47" i="4"/>
  <c r="AG47" i="4"/>
  <c r="AE48" i="4"/>
  <c r="AD48" i="4"/>
  <c r="AF56" i="4"/>
  <c r="AE49" i="4"/>
  <c r="AO68" i="2"/>
  <c r="A64" i="12" s="1"/>
  <c r="AN69" i="2"/>
  <c r="AN70" i="2" s="1"/>
  <c r="AO70" i="2" s="1"/>
  <c r="N52" i="1" l="1"/>
  <c r="A66" i="12"/>
  <c r="A1286" i="13"/>
  <c r="A1164" i="13"/>
  <c r="A1042" i="13"/>
  <c r="A920" i="13"/>
  <c r="A798" i="13"/>
  <c r="A676" i="13"/>
  <c r="A554" i="13"/>
  <c r="A432" i="13"/>
  <c r="A310" i="13"/>
  <c r="A188" i="13"/>
  <c r="A66" i="13"/>
  <c r="A1284" i="13"/>
  <c r="A1162" i="13"/>
  <c r="A1040" i="13"/>
  <c r="A918" i="13"/>
  <c r="A796" i="13"/>
  <c r="A674" i="13"/>
  <c r="A552" i="13"/>
  <c r="A430" i="13"/>
  <c r="A308" i="13"/>
  <c r="A186" i="13"/>
  <c r="A64" i="13"/>
  <c r="AO69" i="2"/>
  <c r="K19" i="4"/>
  <c r="K20" i="4"/>
  <c r="K10" i="4"/>
  <c r="K9" i="4"/>
  <c r="AN71" i="2"/>
  <c r="A65" i="12" l="1"/>
  <c r="A1285" i="13"/>
  <c r="A1163" i="13"/>
  <c r="A1041" i="13"/>
  <c r="A919" i="13"/>
  <c r="A797" i="13"/>
  <c r="A675" i="13"/>
  <c r="A553" i="13"/>
  <c r="A431" i="13"/>
  <c r="A309" i="13"/>
  <c r="A187" i="13"/>
  <c r="A65" i="13"/>
  <c r="AO71" i="2"/>
  <c r="AN72" i="2"/>
  <c r="A67" i="12" l="1"/>
  <c r="A1287" i="13"/>
  <c r="A1165" i="13"/>
  <c r="A1043" i="13"/>
  <c r="A921" i="13"/>
  <c r="A799" i="13"/>
  <c r="A677" i="13"/>
  <c r="A555" i="13"/>
  <c r="A433" i="13"/>
  <c r="A311" i="13"/>
  <c r="A189" i="13"/>
  <c r="A67" i="13"/>
  <c r="AN73" i="2"/>
  <c r="AO72" i="2"/>
  <c r="A68" i="12" l="1"/>
  <c r="A68" i="13"/>
  <c r="AN74" i="2"/>
  <c r="AO73" i="2"/>
  <c r="A69" i="12" l="1"/>
  <c r="A69" i="13"/>
  <c r="AO74" i="2"/>
  <c r="AN75" i="2"/>
  <c r="A70" i="12" l="1"/>
  <c r="A70" i="13"/>
  <c r="AO75" i="2"/>
  <c r="AN76" i="2"/>
  <c r="A71" i="12" l="1"/>
  <c r="A71" i="13"/>
  <c r="AN77" i="2"/>
  <c r="AO76" i="2"/>
  <c r="A72" i="12" l="1"/>
  <c r="A72" i="13"/>
  <c r="AN78" i="2"/>
  <c r="AO77" i="2"/>
  <c r="A73" i="12" l="1"/>
  <c r="A73" i="13"/>
  <c r="AO78" i="2"/>
  <c r="AN79" i="2"/>
  <c r="A74" i="12" l="1"/>
  <c r="A74" i="13"/>
  <c r="AO79" i="2"/>
  <c r="AN80" i="2"/>
  <c r="A75" i="12" l="1"/>
  <c r="A75" i="13"/>
  <c r="AO80" i="2"/>
  <c r="AN81" i="2"/>
  <c r="A76" i="12" l="1"/>
  <c r="A76" i="13"/>
  <c r="AO81" i="2"/>
  <c r="AN82" i="2"/>
  <c r="A77" i="12" l="1"/>
  <c r="A77" i="13"/>
  <c r="AN83" i="2"/>
  <c r="AO82" i="2"/>
  <c r="A78" i="12" l="1"/>
  <c r="A78" i="13"/>
  <c r="AN84" i="2"/>
  <c r="AO83" i="2"/>
  <c r="A79" i="12" l="1"/>
  <c r="A79" i="13"/>
  <c r="AN85" i="2"/>
  <c r="AO84" i="2"/>
  <c r="A80" i="12" l="1"/>
  <c r="A80" i="13"/>
  <c r="AO85" i="2"/>
  <c r="AN86" i="2"/>
  <c r="A81" i="12" l="1"/>
  <c r="A1301" i="13"/>
  <c r="A1179" i="13"/>
  <c r="A1057" i="13"/>
  <c r="A935" i="13"/>
  <c r="A813" i="13"/>
  <c r="A691" i="13"/>
  <c r="A569" i="13"/>
  <c r="A447" i="13"/>
  <c r="A325" i="13"/>
  <c r="A203" i="13"/>
  <c r="A81" i="13"/>
  <c r="AN87" i="2"/>
  <c r="AO86" i="2"/>
  <c r="A82" i="12" l="1"/>
  <c r="A82" i="13"/>
  <c r="AN88" i="2"/>
  <c r="AO87" i="2"/>
  <c r="A83" i="12" l="1"/>
  <c r="A83" i="13"/>
  <c r="AO88" i="2"/>
  <c r="AN89" i="2"/>
  <c r="A84" i="12" l="1"/>
  <c r="A84" i="13"/>
  <c r="AO89" i="2"/>
  <c r="AN90" i="2"/>
  <c r="A85" i="12" l="1"/>
  <c r="A85" i="13"/>
  <c r="AN91" i="2"/>
  <c r="AO90" i="2"/>
  <c r="A86" i="12" l="1"/>
  <c r="A208" i="13"/>
  <c r="A86" i="13"/>
  <c r="AO91" i="2"/>
  <c r="AN92" i="2"/>
  <c r="A87" i="12" l="1"/>
  <c r="A87" i="13"/>
  <c r="AO92" i="2"/>
  <c r="AN93" i="2"/>
  <c r="A88" i="12" l="1"/>
  <c r="A88" i="13"/>
  <c r="AO93" i="2"/>
  <c r="AN94" i="2"/>
  <c r="AN95" i="2" s="1"/>
  <c r="AN96" i="2" s="1"/>
  <c r="AN97" i="2" s="1"/>
  <c r="AN98" i="2" s="1"/>
  <c r="AN99" i="2" s="1"/>
  <c r="AN100" i="2" s="1"/>
  <c r="AN101" i="2" s="1"/>
  <c r="AN102" i="2" s="1"/>
  <c r="AN103" i="2" s="1"/>
  <c r="AN104" i="2" s="1"/>
  <c r="AN105" i="2" s="1"/>
  <c r="AN106" i="2" s="1"/>
  <c r="AN107" i="2" s="1"/>
  <c r="AN108" i="2" s="1"/>
  <c r="AN109" i="2" s="1"/>
  <c r="AN110" i="2" s="1"/>
  <c r="AN111" i="2" s="1"/>
  <c r="AN112" i="2" s="1"/>
  <c r="AN113" i="2" s="1"/>
  <c r="AN114" i="2" s="1"/>
  <c r="AN115" i="2" s="1"/>
  <c r="AN116" i="2" s="1"/>
  <c r="AN117" i="2" s="1"/>
  <c r="AN118" i="2" s="1"/>
  <c r="AN119" i="2" s="1"/>
  <c r="AN120" i="2" s="1"/>
  <c r="AN121" i="2" s="1"/>
  <c r="AN122" i="2" s="1"/>
  <c r="AN123" i="2" s="1"/>
  <c r="AN124" i="2" s="1"/>
  <c r="AN125" i="2" s="1"/>
  <c r="AN126" i="2" s="1"/>
  <c r="AN127" i="2" s="1"/>
  <c r="L6" i="4" s="1"/>
  <c r="P32" i="4" l="1"/>
  <c r="P40" i="4"/>
  <c r="P50" i="4"/>
  <c r="P58" i="4"/>
  <c r="P66" i="4"/>
  <c r="P74" i="4"/>
  <c r="P82" i="4"/>
  <c r="P90" i="4"/>
  <c r="P98" i="4"/>
  <c r="P106" i="4"/>
  <c r="P114" i="4"/>
  <c r="P122" i="4"/>
  <c r="P130" i="4"/>
  <c r="N49" i="4"/>
  <c r="O49" i="4" s="1"/>
  <c r="N57" i="4"/>
  <c r="O57" i="4" s="1"/>
  <c r="N65" i="4"/>
  <c r="O65" i="4" s="1"/>
  <c r="N73" i="4"/>
  <c r="O73" i="4" s="1"/>
  <c r="N81" i="4"/>
  <c r="O81" i="4" s="1"/>
  <c r="N89" i="4"/>
  <c r="O89" i="4" s="1"/>
  <c r="N97" i="4"/>
  <c r="O97" i="4" s="1"/>
  <c r="N105" i="4"/>
  <c r="O105" i="4" s="1"/>
  <c r="N113" i="4"/>
  <c r="O113" i="4" s="1"/>
  <c r="N121" i="4"/>
  <c r="O121" i="4" s="1"/>
  <c r="N129" i="4"/>
  <c r="O129" i="4" s="1"/>
  <c r="M37" i="4"/>
  <c r="M45" i="4"/>
  <c r="M53" i="4"/>
  <c r="M61" i="4"/>
  <c r="M69" i="4"/>
  <c r="M77" i="4"/>
  <c r="M85" i="4"/>
  <c r="M93" i="4"/>
  <c r="M101" i="4"/>
  <c r="M109" i="4"/>
  <c r="M117" i="4"/>
  <c r="M125" i="4"/>
  <c r="P102" i="4"/>
  <c r="N61" i="4"/>
  <c r="O61" i="4" s="1"/>
  <c r="N101" i="4"/>
  <c r="O101" i="4" s="1"/>
  <c r="M41" i="4"/>
  <c r="M105" i="4"/>
  <c r="P63" i="4"/>
  <c r="P87" i="4"/>
  <c r="P127" i="4"/>
  <c r="N78" i="4"/>
  <c r="O78" i="4" s="1"/>
  <c r="N110" i="4"/>
  <c r="O110" i="4" s="1"/>
  <c r="M42" i="4"/>
  <c r="M90" i="4"/>
  <c r="M122" i="4"/>
  <c r="M75" i="4"/>
  <c r="M99" i="4"/>
  <c r="P33" i="4"/>
  <c r="P43" i="4"/>
  <c r="P51" i="4"/>
  <c r="P59" i="4"/>
  <c r="P67" i="4"/>
  <c r="P75" i="4"/>
  <c r="P83" i="4"/>
  <c r="P91" i="4"/>
  <c r="P99" i="4"/>
  <c r="P107" i="4"/>
  <c r="P115" i="4"/>
  <c r="P123" i="4"/>
  <c r="P131" i="4"/>
  <c r="N50" i="4"/>
  <c r="O50" i="4" s="1"/>
  <c r="N58" i="4"/>
  <c r="O58" i="4" s="1"/>
  <c r="N66" i="4"/>
  <c r="O66" i="4" s="1"/>
  <c r="N74" i="4"/>
  <c r="O74" i="4" s="1"/>
  <c r="N82" i="4"/>
  <c r="O82" i="4" s="1"/>
  <c r="N90" i="4"/>
  <c r="O90" i="4" s="1"/>
  <c r="N98" i="4"/>
  <c r="O98" i="4" s="1"/>
  <c r="N106" i="4"/>
  <c r="O106" i="4" s="1"/>
  <c r="N114" i="4"/>
  <c r="O114" i="4" s="1"/>
  <c r="N122" i="4"/>
  <c r="O122" i="4" s="1"/>
  <c r="N130" i="4"/>
  <c r="O130" i="4" s="1"/>
  <c r="M38" i="4"/>
  <c r="M46" i="4"/>
  <c r="M54" i="4"/>
  <c r="M62" i="4"/>
  <c r="M70" i="4"/>
  <c r="M78" i="4"/>
  <c r="M86" i="4"/>
  <c r="M94" i="4"/>
  <c r="M102" i="4"/>
  <c r="M110" i="4"/>
  <c r="M118" i="4"/>
  <c r="M126" i="4"/>
  <c r="P36" i="4"/>
  <c r="P70" i="4"/>
  <c r="P94" i="4"/>
  <c r="P126" i="4"/>
  <c r="N77" i="4"/>
  <c r="O77" i="4" s="1"/>
  <c r="N117" i="4"/>
  <c r="O117" i="4" s="1"/>
  <c r="M57" i="4"/>
  <c r="M89" i="4"/>
  <c r="M129" i="4"/>
  <c r="P103" i="4"/>
  <c r="N70" i="4"/>
  <c r="O70" i="4" s="1"/>
  <c r="N118" i="4"/>
  <c r="O118" i="4" s="1"/>
  <c r="M50" i="4"/>
  <c r="M82" i="4"/>
  <c r="M130" i="4"/>
  <c r="M67" i="4"/>
  <c r="M107" i="4"/>
  <c r="Q34" i="4"/>
  <c r="P34" i="4"/>
  <c r="P44" i="4"/>
  <c r="P52" i="4"/>
  <c r="P60" i="4"/>
  <c r="P68" i="4"/>
  <c r="P76" i="4"/>
  <c r="P84" i="4"/>
  <c r="P92" i="4"/>
  <c r="P100" i="4"/>
  <c r="P108" i="4"/>
  <c r="P116" i="4"/>
  <c r="P124" i="4"/>
  <c r="N43" i="4"/>
  <c r="O43" i="4" s="1"/>
  <c r="N51" i="4"/>
  <c r="O51" i="4" s="1"/>
  <c r="N59" i="4"/>
  <c r="O59" i="4" s="1"/>
  <c r="N67" i="4"/>
  <c r="O67" i="4" s="1"/>
  <c r="N75" i="4"/>
  <c r="O75" i="4" s="1"/>
  <c r="N83" i="4"/>
  <c r="O83" i="4" s="1"/>
  <c r="N91" i="4"/>
  <c r="O91" i="4" s="1"/>
  <c r="N99" i="4"/>
  <c r="O99" i="4" s="1"/>
  <c r="N107" i="4"/>
  <c r="O107" i="4" s="1"/>
  <c r="N115" i="4"/>
  <c r="O115" i="4" s="1"/>
  <c r="N123" i="4"/>
  <c r="O123" i="4" s="1"/>
  <c r="N131" i="4"/>
  <c r="O131" i="4" s="1"/>
  <c r="M39" i="4"/>
  <c r="M47" i="4"/>
  <c r="M55" i="4"/>
  <c r="M63" i="4"/>
  <c r="M71" i="4"/>
  <c r="M79" i="4"/>
  <c r="M87" i="4"/>
  <c r="M95" i="4"/>
  <c r="M103" i="4"/>
  <c r="M111" i="4"/>
  <c r="M119" i="4"/>
  <c r="P54" i="4"/>
  <c r="N45" i="4"/>
  <c r="O45" i="4" s="1"/>
  <c r="N93" i="4"/>
  <c r="O93" i="4" s="1"/>
  <c r="M33" i="4"/>
  <c r="M81" i="4"/>
  <c r="M121" i="4"/>
  <c r="P55" i="4"/>
  <c r="P95" i="4"/>
  <c r="N46" i="4"/>
  <c r="O46" i="4" s="1"/>
  <c r="N102" i="4"/>
  <c r="O102" i="4" s="1"/>
  <c r="M58" i="4"/>
  <c r="P35" i="4"/>
  <c r="P45" i="4"/>
  <c r="P53" i="4"/>
  <c r="P61" i="4"/>
  <c r="P69" i="4"/>
  <c r="P77" i="4"/>
  <c r="P85" i="4"/>
  <c r="P93" i="4"/>
  <c r="P101" i="4"/>
  <c r="P109" i="4"/>
  <c r="P117" i="4"/>
  <c r="P125" i="4"/>
  <c r="N44" i="4"/>
  <c r="O44" i="4" s="1"/>
  <c r="N52" i="4"/>
  <c r="O52" i="4" s="1"/>
  <c r="N60" i="4"/>
  <c r="O60" i="4" s="1"/>
  <c r="N68" i="4"/>
  <c r="O68" i="4" s="1"/>
  <c r="N76" i="4"/>
  <c r="O76" i="4" s="1"/>
  <c r="N84" i="4"/>
  <c r="O84" i="4" s="1"/>
  <c r="N92" i="4"/>
  <c r="O92" i="4" s="1"/>
  <c r="N100" i="4"/>
  <c r="O100" i="4" s="1"/>
  <c r="N108" i="4"/>
  <c r="O108" i="4" s="1"/>
  <c r="N116" i="4"/>
  <c r="O116" i="4" s="1"/>
  <c r="N124" i="4"/>
  <c r="O124" i="4" s="1"/>
  <c r="M32" i="4"/>
  <c r="M40" i="4"/>
  <c r="M48" i="4"/>
  <c r="M56" i="4"/>
  <c r="M64" i="4"/>
  <c r="M72" i="4"/>
  <c r="M80" i="4"/>
  <c r="M88" i="4"/>
  <c r="M96" i="4"/>
  <c r="M104" i="4"/>
  <c r="M112" i="4"/>
  <c r="M120" i="4"/>
  <c r="M128" i="4"/>
  <c r="Q33" i="4"/>
  <c r="P78" i="4"/>
  <c r="P118" i="4"/>
  <c r="N69" i="4"/>
  <c r="O69" i="4" s="1"/>
  <c r="N109" i="4"/>
  <c r="O109" i="4" s="1"/>
  <c r="M49" i="4"/>
  <c r="M97" i="4"/>
  <c r="P37" i="4"/>
  <c r="P71" i="4"/>
  <c r="P119" i="4"/>
  <c r="N54" i="4"/>
  <c r="O54" i="4" s="1"/>
  <c r="N94" i="4"/>
  <c r="O94" i="4" s="1"/>
  <c r="M34" i="4"/>
  <c r="M74" i="4"/>
  <c r="M114" i="4"/>
  <c r="M83" i="4"/>
  <c r="M115" i="4"/>
  <c r="M73" i="4"/>
  <c r="M98" i="4"/>
  <c r="M59" i="4"/>
  <c r="M131" i="4"/>
  <c r="Q32" i="4"/>
  <c r="P38" i="4"/>
  <c r="P48" i="4"/>
  <c r="P56" i="4"/>
  <c r="P64" i="4"/>
  <c r="P72" i="4"/>
  <c r="P80" i="4"/>
  <c r="P88" i="4"/>
  <c r="P96" i="4"/>
  <c r="P104" i="4"/>
  <c r="P112" i="4"/>
  <c r="P120" i="4"/>
  <c r="P128" i="4"/>
  <c r="N47" i="4"/>
  <c r="O47" i="4" s="1"/>
  <c r="N55" i="4"/>
  <c r="O55" i="4" s="1"/>
  <c r="N63" i="4"/>
  <c r="O63" i="4" s="1"/>
  <c r="N71" i="4"/>
  <c r="O71" i="4" s="1"/>
  <c r="N79" i="4"/>
  <c r="O79" i="4" s="1"/>
  <c r="N87" i="4"/>
  <c r="O87" i="4" s="1"/>
  <c r="N95" i="4"/>
  <c r="O95" i="4" s="1"/>
  <c r="N103" i="4"/>
  <c r="O103" i="4" s="1"/>
  <c r="N111" i="4"/>
  <c r="O111" i="4" s="1"/>
  <c r="N119" i="4"/>
  <c r="O119" i="4" s="1"/>
  <c r="N127" i="4"/>
  <c r="O127" i="4" s="1"/>
  <c r="M35" i="4"/>
  <c r="M43" i="4"/>
  <c r="M51" i="4"/>
  <c r="P39" i="4"/>
  <c r="P49" i="4"/>
  <c r="P57" i="4"/>
  <c r="P65" i="4"/>
  <c r="P73" i="4"/>
  <c r="P81" i="4"/>
  <c r="P89" i="4"/>
  <c r="P97" i="4"/>
  <c r="P105" i="4"/>
  <c r="P113" i="4"/>
  <c r="P121" i="4"/>
  <c r="P129" i="4"/>
  <c r="N48" i="4"/>
  <c r="O48" i="4" s="1"/>
  <c r="N56" i="4"/>
  <c r="O56" i="4" s="1"/>
  <c r="N64" i="4"/>
  <c r="O64" i="4" s="1"/>
  <c r="N72" i="4"/>
  <c r="O72" i="4" s="1"/>
  <c r="N80" i="4"/>
  <c r="O80" i="4" s="1"/>
  <c r="N88" i="4"/>
  <c r="O88" i="4" s="1"/>
  <c r="N96" i="4"/>
  <c r="O96" i="4" s="1"/>
  <c r="N104" i="4"/>
  <c r="O104" i="4" s="1"/>
  <c r="N112" i="4"/>
  <c r="O112" i="4" s="1"/>
  <c r="N120" i="4"/>
  <c r="O120" i="4" s="1"/>
  <c r="N128" i="4"/>
  <c r="O128" i="4" s="1"/>
  <c r="M36" i="4"/>
  <c r="M44" i="4"/>
  <c r="M52" i="4"/>
  <c r="M60" i="4"/>
  <c r="M68" i="4"/>
  <c r="M76" i="4"/>
  <c r="M84" i="4"/>
  <c r="M92" i="4"/>
  <c r="M100" i="4"/>
  <c r="M108" i="4"/>
  <c r="M116" i="4"/>
  <c r="M124" i="4"/>
  <c r="M127" i="4"/>
  <c r="P46" i="4"/>
  <c r="P62" i="4"/>
  <c r="P86" i="4"/>
  <c r="P110" i="4"/>
  <c r="N53" i="4"/>
  <c r="O53" i="4" s="1"/>
  <c r="N85" i="4"/>
  <c r="O85" i="4" s="1"/>
  <c r="N125" i="4"/>
  <c r="O125" i="4" s="1"/>
  <c r="M65" i="4"/>
  <c r="M113" i="4"/>
  <c r="P47" i="4"/>
  <c r="P79" i="4"/>
  <c r="P111" i="4"/>
  <c r="N62" i="4"/>
  <c r="O62" i="4" s="1"/>
  <c r="N86" i="4"/>
  <c r="O86" i="4" s="1"/>
  <c r="N126" i="4"/>
  <c r="O126" i="4" s="1"/>
  <c r="M66" i="4"/>
  <c r="M106" i="4"/>
  <c r="M91" i="4"/>
  <c r="M123" i="4"/>
  <c r="N37" i="4"/>
  <c r="O37" i="4" s="1"/>
  <c r="N39" i="4"/>
  <c r="O39" i="4" s="1"/>
  <c r="N41" i="4"/>
  <c r="O41" i="4" s="1"/>
  <c r="N36" i="4"/>
  <c r="O36" i="4" s="1"/>
  <c r="N32" i="4"/>
  <c r="O32" i="4" s="1"/>
  <c r="N34" i="4"/>
  <c r="O34" i="4" s="1"/>
  <c r="N40" i="4"/>
  <c r="O40" i="4" s="1"/>
  <c r="N35" i="4"/>
  <c r="O35" i="4" s="1"/>
  <c r="N38" i="4"/>
  <c r="O38" i="4" s="1"/>
  <c r="N33" i="4"/>
  <c r="O33" i="4" s="1"/>
  <c r="N42" i="4"/>
  <c r="O42" i="4" s="1"/>
  <c r="P42" i="4"/>
  <c r="P41" i="4"/>
  <c r="A89" i="12"/>
  <c r="A333" i="13"/>
  <c r="A211" i="13"/>
  <c r="A89" i="13"/>
  <c r="Q9" i="4"/>
  <c r="Q11" i="4"/>
  <c r="Q13" i="4"/>
  <c r="Q15" i="4"/>
  <c r="Q17" i="4"/>
  <c r="Q19" i="4"/>
  <c r="Q21" i="4"/>
  <c r="Q23" i="4"/>
  <c r="Q25" i="4"/>
  <c r="Q27" i="4"/>
  <c r="Q29" i="4"/>
  <c r="Q31" i="4"/>
  <c r="Q36" i="4"/>
  <c r="Q38" i="4"/>
  <c r="Q40" i="4"/>
  <c r="Q42" i="4"/>
  <c r="Q44" i="4"/>
  <c r="M170" i="4" s="1"/>
  <c r="Q46" i="4"/>
  <c r="M172" i="4" s="1"/>
  <c r="Q48" i="4"/>
  <c r="M174" i="4" s="1"/>
  <c r="Q50" i="4"/>
  <c r="M176" i="4" s="1"/>
  <c r="Q52" i="4"/>
  <c r="M178" i="4" s="1"/>
  <c r="Q54" i="4"/>
  <c r="M180" i="4" s="1"/>
  <c r="Q56" i="4"/>
  <c r="M182" i="4" s="1"/>
  <c r="Q58" i="4"/>
  <c r="M184" i="4" s="1"/>
  <c r="Q60" i="4"/>
  <c r="Q62" i="4"/>
  <c r="M188" i="4" s="1"/>
  <c r="Q64" i="4"/>
  <c r="M190" i="4" s="1"/>
  <c r="Q66" i="4"/>
  <c r="M192" i="4" s="1"/>
  <c r="Q68" i="4"/>
  <c r="Q70" i="4"/>
  <c r="Q72" i="4"/>
  <c r="Q74" i="4"/>
  <c r="Q76" i="4"/>
  <c r="Q78" i="4"/>
  <c r="Q80" i="4"/>
  <c r="Q82" i="4"/>
  <c r="Q84" i="4"/>
  <c r="Q86" i="4"/>
  <c r="Q88" i="4"/>
  <c r="Q90" i="4"/>
  <c r="Q92" i="4"/>
  <c r="Q94" i="4"/>
  <c r="Q96" i="4"/>
  <c r="Q98" i="4"/>
  <c r="Q100" i="4"/>
  <c r="Q102" i="4"/>
  <c r="Q104" i="4"/>
  <c r="Q106" i="4"/>
  <c r="Q108" i="4"/>
  <c r="Q110" i="4"/>
  <c r="Q112" i="4"/>
  <c r="Q114" i="4"/>
  <c r="Q116" i="4"/>
  <c r="Q118" i="4"/>
  <c r="Q120" i="4"/>
  <c r="Q122" i="4"/>
  <c r="Q124" i="4"/>
  <c r="Q126" i="4"/>
  <c r="Q128" i="4"/>
  <c r="Q8" i="4"/>
  <c r="Q10" i="4"/>
  <c r="Q12" i="4"/>
  <c r="Q14" i="4"/>
  <c r="Q16" i="4"/>
  <c r="Q18" i="4"/>
  <c r="Q20" i="4"/>
  <c r="Q22" i="4"/>
  <c r="Q24" i="4"/>
  <c r="Q26" i="4"/>
  <c r="Q28" i="4"/>
  <c r="Q30" i="4"/>
  <c r="Q35" i="4"/>
  <c r="Q37" i="4"/>
  <c r="Q39" i="4"/>
  <c r="Q41" i="4"/>
  <c r="Q43" i="4"/>
  <c r="M169" i="4" s="1"/>
  <c r="Q45" i="4"/>
  <c r="M171" i="4" s="1"/>
  <c r="Q47" i="4"/>
  <c r="M173" i="4" s="1"/>
  <c r="Q49" i="4"/>
  <c r="M175" i="4" s="1"/>
  <c r="Q51" i="4"/>
  <c r="Q53" i="4"/>
  <c r="M179" i="4" s="1"/>
  <c r="Q55" i="4"/>
  <c r="M181" i="4" s="1"/>
  <c r="Q57" i="4"/>
  <c r="Q59" i="4"/>
  <c r="M185" i="4" s="1"/>
  <c r="Q61" i="4"/>
  <c r="M187" i="4" s="1"/>
  <c r="Q63" i="4"/>
  <c r="M189" i="4" s="1"/>
  <c r="Q65" i="4"/>
  <c r="M191" i="4" s="1"/>
  <c r="Q67" i="4"/>
  <c r="M193" i="4" s="1"/>
  <c r="Q69" i="4"/>
  <c r="Q71" i="4"/>
  <c r="Q73" i="4"/>
  <c r="Q75" i="4"/>
  <c r="Q77" i="4"/>
  <c r="Q79" i="4"/>
  <c r="Q81" i="4"/>
  <c r="Q83" i="4"/>
  <c r="Q85" i="4"/>
  <c r="Q87" i="4"/>
  <c r="Q89" i="4"/>
  <c r="Q91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17" i="4"/>
  <c r="Q119" i="4"/>
  <c r="Q121" i="4"/>
  <c r="Q123" i="4"/>
  <c r="Q125" i="4"/>
  <c r="Q127" i="4"/>
  <c r="Q129" i="4"/>
  <c r="N18" i="4"/>
  <c r="N20" i="4"/>
  <c r="N22" i="4"/>
  <c r="N24" i="4"/>
  <c r="N26" i="4"/>
  <c r="N28" i="4"/>
  <c r="N30" i="4"/>
  <c r="N17" i="4"/>
  <c r="N19" i="4"/>
  <c r="N21" i="4"/>
  <c r="N23" i="4"/>
  <c r="N25" i="4"/>
  <c r="N27" i="4"/>
  <c r="N29" i="4"/>
  <c r="N31" i="4"/>
  <c r="M11" i="4"/>
  <c r="M15" i="4"/>
  <c r="M19" i="4"/>
  <c r="M23" i="4"/>
  <c r="M27" i="4"/>
  <c r="M31" i="4"/>
  <c r="M8" i="4"/>
  <c r="M10" i="4"/>
  <c r="M12" i="4"/>
  <c r="M14" i="4"/>
  <c r="M16" i="4"/>
  <c r="M18" i="4"/>
  <c r="M20" i="4"/>
  <c r="M22" i="4"/>
  <c r="M24" i="4"/>
  <c r="M26" i="4"/>
  <c r="M28" i="4"/>
  <c r="M30" i="4"/>
  <c r="M9" i="4"/>
  <c r="M13" i="4"/>
  <c r="M17" i="4"/>
  <c r="M21" i="4"/>
  <c r="M25" i="4"/>
  <c r="M29" i="4"/>
  <c r="P27" i="4"/>
  <c r="P26" i="4"/>
  <c r="P31" i="4"/>
  <c r="P30" i="4"/>
  <c r="P24" i="4"/>
  <c r="P29" i="4"/>
  <c r="P23" i="4"/>
  <c r="P25" i="4"/>
  <c r="P28" i="4"/>
  <c r="P10" i="4"/>
  <c r="P14" i="4"/>
  <c r="P20" i="4"/>
  <c r="P19" i="4"/>
  <c r="P22" i="4"/>
  <c r="P17" i="4"/>
  <c r="P9" i="4"/>
  <c r="P18" i="4"/>
  <c r="P16" i="4"/>
  <c r="P15" i="4"/>
  <c r="P21" i="4"/>
  <c r="P13" i="4"/>
  <c r="P11" i="4"/>
  <c r="P12" i="4"/>
  <c r="P8" i="4"/>
  <c r="Q130" i="4"/>
  <c r="M7" i="4"/>
  <c r="N14" i="4"/>
  <c r="N8" i="4"/>
  <c r="M183" i="4"/>
  <c r="N16" i="4"/>
  <c r="N7" i="4"/>
  <c r="M168" i="4"/>
  <c r="N15" i="4"/>
  <c r="N10" i="4"/>
  <c r="Q131" i="4"/>
  <c r="N13" i="4"/>
  <c r="N9" i="4"/>
  <c r="Q7" i="4"/>
  <c r="N11" i="4"/>
  <c r="P7" i="4"/>
  <c r="N12" i="4"/>
  <c r="S32" i="4" l="1"/>
  <c r="T32" i="4"/>
  <c r="R32" i="4"/>
  <c r="S34" i="4"/>
  <c r="R34" i="4"/>
  <c r="T34" i="4"/>
  <c r="T33" i="4"/>
  <c r="R33" i="4"/>
  <c r="S33" i="4"/>
  <c r="O11" i="4"/>
  <c r="S11" i="4" s="1"/>
  <c r="O10" i="4"/>
  <c r="T10" i="4" s="1"/>
  <c r="O12" i="4"/>
  <c r="M139" i="4" s="1"/>
  <c r="O9" i="4"/>
  <c r="O15" i="4"/>
  <c r="M142" i="4" s="1"/>
  <c r="O16" i="4"/>
  <c r="M143" i="4" s="1"/>
  <c r="O8" i="4"/>
  <c r="M135" i="4" s="1"/>
  <c r="O13" i="4"/>
  <c r="M140" i="4" s="1"/>
  <c r="O14" i="4"/>
  <c r="R14" i="4" s="1"/>
  <c r="M186" i="4"/>
  <c r="R52" i="4"/>
  <c r="R44" i="4"/>
  <c r="M166" i="4"/>
  <c r="R36" i="4"/>
  <c r="O31" i="4"/>
  <c r="S31" i="4" s="1"/>
  <c r="O27" i="4"/>
  <c r="T27" i="4" s="1"/>
  <c r="O23" i="4"/>
  <c r="R23" i="4" s="1"/>
  <c r="O19" i="4"/>
  <c r="M146" i="4" s="1"/>
  <c r="T63" i="4"/>
  <c r="S59" i="4"/>
  <c r="R55" i="4"/>
  <c r="M177" i="4"/>
  <c r="R47" i="4"/>
  <c r="S43" i="4"/>
  <c r="T35" i="4"/>
  <c r="O30" i="4"/>
  <c r="T30" i="4" s="1"/>
  <c r="O26" i="4"/>
  <c r="R26" i="4" s="1"/>
  <c r="O22" i="4"/>
  <c r="M149" i="4" s="1"/>
  <c r="O18" i="4"/>
  <c r="M145" i="4" s="1"/>
  <c r="R66" i="4"/>
  <c r="R62" i="4"/>
  <c r="R54" i="4"/>
  <c r="R46" i="4"/>
  <c r="T42" i="4"/>
  <c r="M164" i="4"/>
  <c r="O29" i="4"/>
  <c r="T29" i="4" s="1"/>
  <c r="O25" i="4"/>
  <c r="M152" i="4" s="1"/>
  <c r="O21" i="4"/>
  <c r="T21" i="4" s="1"/>
  <c r="O17" i="4"/>
  <c r="M144" i="4" s="1"/>
  <c r="R65" i="4"/>
  <c r="T61" i="4"/>
  <c r="R57" i="4"/>
  <c r="T53" i="4"/>
  <c r="S49" i="4"/>
  <c r="S45" i="4"/>
  <c r="M167" i="4"/>
  <c r="O28" i="4"/>
  <c r="M155" i="4" s="1"/>
  <c r="O24" i="4"/>
  <c r="T24" i="4" s="1"/>
  <c r="O20" i="4"/>
  <c r="R20" i="4" s="1"/>
  <c r="S30" i="4"/>
  <c r="T56" i="4"/>
  <c r="T58" i="4"/>
  <c r="S64" i="4"/>
  <c r="S48" i="4"/>
  <c r="S83" i="4"/>
  <c r="R83" i="4"/>
  <c r="T83" i="4"/>
  <c r="R11" i="4"/>
  <c r="T11" i="4"/>
  <c r="T117" i="4"/>
  <c r="R117" i="4"/>
  <c r="S117" i="4"/>
  <c r="S66" i="4"/>
  <c r="T68" i="4"/>
  <c r="S68" i="4"/>
  <c r="R68" i="4"/>
  <c r="T108" i="4"/>
  <c r="R108" i="4"/>
  <c r="S108" i="4"/>
  <c r="S85" i="4"/>
  <c r="T85" i="4"/>
  <c r="R85" i="4"/>
  <c r="T99" i="4"/>
  <c r="S99" i="4"/>
  <c r="R99" i="4"/>
  <c r="R71" i="4"/>
  <c r="S71" i="4"/>
  <c r="T71" i="4"/>
  <c r="S130" i="4"/>
  <c r="R130" i="4"/>
  <c r="T130" i="4"/>
  <c r="S73" i="4"/>
  <c r="R73" i="4"/>
  <c r="T73" i="4"/>
  <c r="S112" i="4"/>
  <c r="R112" i="4"/>
  <c r="T112" i="4"/>
  <c r="S106" i="4"/>
  <c r="R106" i="4"/>
  <c r="T106" i="4"/>
  <c r="R84" i="4"/>
  <c r="S84" i="4"/>
  <c r="T84" i="4"/>
  <c r="S90" i="4"/>
  <c r="R90" i="4"/>
  <c r="T90" i="4"/>
  <c r="S70" i="4"/>
  <c r="T70" i="4"/>
  <c r="R70" i="4"/>
  <c r="R89" i="4"/>
  <c r="T89" i="4"/>
  <c r="S89" i="4"/>
  <c r="R69" i="4"/>
  <c r="S69" i="4"/>
  <c r="T69" i="4"/>
  <c r="R115" i="4"/>
  <c r="S115" i="4"/>
  <c r="T115" i="4"/>
  <c r="S80" i="4"/>
  <c r="R80" i="4"/>
  <c r="T80" i="4"/>
  <c r="S122" i="4"/>
  <c r="T122" i="4"/>
  <c r="R122" i="4"/>
  <c r="S25" i="4"/>
  <c r="R10" i="4"/>
  <c r="S10" i="4"/>
  <c r="R109" i="4"/>
  <c r="S109" i="4"/>
  <c r="T109" i="4"/>
  <c r="S100" i="4"/>
  <c r="R100" i="4"/>
  <c r="T100" i="4"/>
  <c r="O7" i="4"/>
  <c r="M134" i="4" s="1"/>
  <c r="S124" i="4"/>
  <c r="T124" i="4"/>
  <c r="R124" i="4"/>
  <c r="T127" i="4"/>
  <c r="S127" i="4"/>
  <c r="R127" i="4"/>
  <c r="R74" i="4"/>
  <c r="S74" i="4"/>
  <c r="T74" i="4"/>
  <c r="S88" i="4"/>
  <c r="R88" i="4"/>
  <c r="T88" i="4"/>
  <c r="R79" i="4"/>
  <c r="S79" i="4"/>
  <c r="T79" i="4"/>
  <c r="S75" i="4"/>
  <c r="R75" i="4"/>
  <c r="T75" i="4"/>
  <c r="T67" i="4"/>
  <c r="R67" i="4"/>
  <c r="S67" i="4"/>
  <c r="M157" i="4"/>
  <c r="T9" i="4"/>
  <c r="R9" i="4"/>
  <c r="S9" i="4"/>
  <c r="T96" i="4"/>
  <c r="S96" i="4"/>
  <c r="R96" i="4"/>
  <c r="S82" i="4"/>
  <c r="T82" i="4"/>
  <c r="R82" i="4"/>
  <c r="S123" i="4"/>
  <c r="R123" i="4"/>
  <c r="T123" i="4"/>
  <c r="S50" i="4"/>
  <c r="T50" i="4"/>
  <c r="R50" i="4"/>
  <c r="T16" i="4"/>
  <c r="S121" i="4"/>
  <c r="T121" i="4"/>
  <c r="R121" i="4"/>
  <c r="R87" i="4"/>
  <c r="S87" i="4"/>
  <c r="T87" i="4"/>
  <c r="T102" i="4"/>
  <c r="R102" i="4"/>
  <c r="S102" i="4"/>
  <c r="T86" i="4"/>
  <c r="R86" i="4"/>
  <c r="S86" i="4"/>
  <c r="M136" i="4"/>
  <c r="S91" i="4"/>
  <c r="R91" i="4"/>
  <c r="T91" i="4"/>
  <c r="T126" i="4"/>
  <c r="R126" i="4"/>
  <c r="S126" i="4"/>
  <c r="S107" i="4"/>
  <c r="T107" i="4"/>
  <c r="R107" i="4"/>
  <c r="T81" i="4"/>
  <c r="S81" i="4"/>
  <c r="R81" i="4"/>
  <c r="M165" i="4"/>
  <c r="T129" i="4"/>
  <c r="S129" i="4"/>
  <c r="R129" i="4"/>
  <c r="S120" i="4"/>
  <c r="R120" i="4"/>
  <c r="T120" i="4"/>
  <c r="T116" i="4"/>
  <c r="R116" i="4"/>
  <c r="S116" i="4"/>
  <c r="S111" i="4"/>
  <c r="T111" i="4"/>
  <c r="R111" i="4"/>
  <c r="T92" i="4"/>
  <c r="S92" i="4"/>
  <c r="R92" i="4"/>
  <c r="T103" i="4"/>
  <c r="R103" i="4"/>
  <c r="S103" i="4"/>
  <c r="T119" i="4"/>
  <c r="S119" i="4"/>
  <c r="R119" i="4"/>
  <c r="T114" i="4"/>
  <c r="S114" i="4"/>
  <c r="R114" i="4"/>
  <c r="R104" i="4"/>
  <c r="S104" i="4"/>
  <c r="T104" i="4"/>
  <c r="S76" i="4"/>
  <c r="R76" i="4"/>
  <c r="T76" i="4"/>
  <c r="R94" i="4"/>
  <c r="S94" i="4"/>
  <c r="T94" i="4"/>
  <c r="T125" i="4"/>
  <c r="R125" i="4"/>
  <c r="S125" i="4"/>
  <c r="S128" i="4"/>
  <c r="R128" i="4"/>
  <c r="T128" i="4"/>
  <c r="S77" i="4"/>
  <c r="T77" i="4"/>
  <c r="R77" i="4"/>
  <c r="R98" i="4"/>
  <c r="S98" i="4"/>
  <c r="T98" i="4"/>
  <c r="R105" i="4"/>
  <c r="T105" i="4"/>
  <c r="S105" i="4"/>
  <c r="T31" i="4"/>
  <c r="S72" i="4"/>
  <c r="R72" i="4"/>
  <c r="T72" i="4"/>
  <c r="R131" i="4"/>
  <c r="T131" i="4"/>
  <c r="S131" i="4"/>
  <c r="R118" i="4"/>
  <c r="T118" i="4"/>
  <c r="S118" i="4"/>
  <c r="S93" i="4"/>
  <c r="R93" i="4"/>
  <c r="T93" i="4"/>
  <c r="S78" i="4"/>
  <c r="R78" i="4"/>
  <c r="T78" i="4"/>
  <c r="T110" i="4"/>
  <c r="S110" i="4"/>
  <c r="R110" i="4"/>
  <c r="T101" i="4"/>
  <c r="S101" i="4"/>
  <c r="R101" i="4"/>
  <c r="T113" i="4"/>
  <c r="R113" i="4"/>
  <c r="S113" i="4"/>
  <c r="R97" i="4"/>
  <c r="S97" i="4"/>
  <c r="T97" i="4"/>
  <c r="T95" i="4"/>
  <c r="R95" i="4"/>
  <c r="S95" i="4"/>
  <c r="M137" i="4"/>
  <c r="R25" i="4" l="1"/>
  <c r="T25" i="4"/>
  <c r="R31" i="4"/>
  <c r="R16" i="4"/>
  <c r="S16" i="4"/>
  <c r="S47" i="4"/>
  <c r="T47" i="4"/>
  <c r="T66" i="4"/>
  <c r="R29" i="4"/>
  <c r="R61" i="4"/>
  <c r="R42" i="4"/>
  <c r="S42" i="4"/>
  <c r="T55" i="4"/>
  <c r="T44" i="4"/>
  <c r="S55" i="4"/>
  <c r="S61" i="4"/>
  <c r="T15" i="4"/>
  <c r="T54" i="4"/>
  <c r="M162" i="4"/>
  <c r="T57" i="4"/>
  <c r="M151" i="4"/>
  <c r="S44" i="4"/>
  <c r="T52" i="4"/>
  <c r="T8" i="4"/>
  <c r="R24" i="4"/>
  <c r="M138" i="4"/>
  <c r="R49" i="4"/>
  <c r="M159" i="4"/>
  <c r="S52" i="4"/>
  <c r="R8" i="4"/>
  <c r="S8" i="4"/>
  <c r="S24" i="4"/>
  <c r="S26" i="4"/>
  <c r="T36" i="4"/>
  <c r="R15" i="4"/>
  <c r="S15" i="4"/>
  <c r="S54" i="4"/>
  <c r="T49" i="4"/>
  <c r="M156" i="4"/>
  <c r="M153" i="4"/>
  <c r="S29" i="4"/>
  <c r="T26" i="4"/>
  <c r="S36" i="4"/>
  <c r="R30" i="4"/>
  <c r="M158" i="4"/>
  <c r="S57" i="4"/>
  <c r="M161" i="4"/>
  <c r="S14" i="4"/>
  <c r="T13" i="4"/>
  <c r="S35" i="4"/>
  <c r="T14" i="4"/>
  <c r="R35" i="4"/>
  <c r="M141" i="4"/>
  <c r="T20" i="4"/>
  <c r="R13" i="4"/>
  <c r="R63" i="4"/>
  <c r="S65" i="4"/>
  <c r="R56" i="4"/>
  <c r="M148" i="4"/>
  <c r="T23" i="4"/>
  <c r="S27" i="4"/>
  <c r="S56" i="4"/>
  <c r="T65" i="4"/>
  <c r="R21" i="4"/>
  <c r="M150" i="4"/>
  <c r="S63" i="4"/>
  <c r="S21" i="4"/>
  <c r="S20" i="4"/>
  <c r="S23" i="4"/>
  <c r="R27" i="4"/>
  <c r="T46" i="4"/>
  <c r="S13" i="4"/>
  <c r="R43" i="4"/>
  <c r="M147" i="4"/>
  <c r="T43" i="4"/>
  <c r="M154" i="4"/>
  <c r="T62" i="4"/>
  <c r="T48" i="4"/>
  <c r="S46" i="4"/>
  <c r="S53" i="4"/>
  <c r="R58" i="4"/>
  <c r="S62" i="4"/>
  <c r="R64" i="4"/>
  <c r="R48" i="4"/>
  <c r="S58" i="4"/>
  <c r="R53" i="4"/>
  <c r="R59" i="4"/>
  <c r="T45" i="4"/>
  <c r="T64" i="4"/>
  <c r="R45" i="4"/>
  <c r="T59" i="4"/>
  <c r="T19" i="4"/>
  <c r="R19" i="4"/>
  <c r="S19" i="4"/>
  <c r="T37" i="4"/>
  <c r="S37" i="4"/>
  <c r="R37" i="4"/>
  <c r="M163" i="4"/>
  <c r="S12" i="4"/>
  <c r="R12" i="4"/>
  <c r="T12" i="4"/>
  <c r="S38" i="4"/>
  <c r="T38" i="4"/>
  <c r="R38" i="4"/>
  <c r="R7" i="4"/>
  <c r="T7" i="4"/>
  <c r="S7" i="4"/>
  <c r="R22" i="4"/>
  <c r="S22" i="4"/>
  <c r="T22" i="4"/>
  <c r="T40" i="4"/>
  <c r="R40" i="4"/>
  <c r="S40" i="4"/>
  <c r="S39" i="4"/>
  <c r="R39" i="4"/>
  <c r="T39" i="4"/>
  <c r="T28" i="4"/>
  <c r="R28" i="4"/>
  <c r="S28" i="4"/>
  <c r="M160" i="4"/>
  <c r="R18" i="4"/>
  <c r="S18" i="4"/>
  <c r="T18" i="4"/>
</calcChain>
</file>

<file path=xl/sharedStrings.xml><?xml version="1.0" encoding="utf-8"?>
<sst xmlns="http://schemas.openxmlformats.org/spreadsheetml/2006/main" count="678" uniqueCount="338">
  <si>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</si>
  <si>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</si>
  <si>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</si>
  <si>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</si>
  <si>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</si>
  <si>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</si>
  <si>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</si>
  <si>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</si>
  <si>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</si>
  <si>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</si>
  <si>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</si>
  <si>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</si>
  <si>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</si>
  <si>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</si>
  <si>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</si>
  <si>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</si>
  <si>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</si>
  <si>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</si>
  <si>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</si>
  <si>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</si>
  <si>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</si>
  <si>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</si>
  <si>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</si>
  <si>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</si>
  <si>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</si>
  <si>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</si>
  <si>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</si>
  <si>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</si>
  <si>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</si>
  <si>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</si>
  <si>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</si>
  <si>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</si>
  <si>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</si>
  <si>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</si>
  <si>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</si>
  <si>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</si>
  <si>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</si>
  <si>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</si>
  <si>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</si>
  <si>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</si>
  <si>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</si>
  <si>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</si>
  <si>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</si>
  <si>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</si>
  <si>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</si>
  <si>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</si>
  <si>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</si>
  <si>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</si>
  <si>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</si>
  <si>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</si>
  <si>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　</t>
    <phoneticPr fontId="13"/>
  </si>
  <si>
    <t>　　　　　　　　　　　</t>
    <phoneticPr fontId="13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</si>
  <si>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3"/>
  </si>
  <si>
    <t>Ｎｏ</t>
    <phoneticPr fontId="13"/>
  </si>
  <si>
    <t>印</t>
    <rPh sb="0" eb="1">
      <t>イン</t>
    </rPh>
    <phoneticPr fontId="13"/>
  </si>
  <si>
    <t>Ｎo</t>
    <phoneticPr fontId="13"/>
  </si>
  <si>
    <t>年　　　　月　　　　日</t>
    <rPh sb="0" eb="1">
      <t>ネン</t>
    </rPh>
    <rPh sb="5" eb="6">
      <t>ガツ</t>
    </rPh>
    <rPh sb="10" eb="11">
      <t>ニチ</t>
    </rPh>
    <phoneticPr fontId="13"/>
  </si>
  <si>
    <t>チーム名</t>
    <rPh sb="3" eb="4">
      <t>メイ</t>
    </rPh>
    <phoneticPr fontId="13"/>
  </si>
  <si>
    <t>住所〒</t>
    <rPh sb="0" eb="2">
      <t>ジュウショ</t>
    </rPh>
    <phoneticPr fontId="13"/>
  </si>
  <si>
    <t>ＴＥＬ</t>
    <phoneticPr fontId="13"/>
  </si>
  <si>
    <t>責任者名</t>
    <rPh sb="0" eb="3">
      <t>セキニンシャ</t>
    </rPh>
    <rPh sb="3" eb="4">
      <t>メイ</t>
    </rPh>
    <phoneticPr fontId="13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</si>
  <si>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</si>
  <si>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◎振込明細</t>
    <rPh sb="1" eb="3">
      <t>フリコミ</t>
    </rPh>
    <rPh sb="3" eb="5">
      <t>メイサイ</t>
    </rPh>
    <phoneticPr fontId="2"/>
  </si>
  <si>
    <t>※　振込手数料はチーム負担となります。</t>
    <rPh sb="2" eb="4">
      <t>フリコミ</t>
    </rPh>
    <rPh sb="4" eb="7">
      <t>テスウリョウ</t>
    </rPh>
    <rPh sb="11" eb="13">
      <t>フタン</t>
    </rPh>
    <phoneticPr fontId="2"/>
  </si>
  <si>
    <t>※　チーム名でお振込下さい。</t>
    <rPh sb="5" eb="6">
      <t>メイ</t>
    </rPh>
    <rPh sb="8" eb="10">
      <t>フリコミ</t>
    </rPh>
    <rPh sb="10" eb="11">
      <t>クダ</t>
    </rPh>
    <phoneticPr fontId="2"/>
  </si>
  <si>
    <t>に</t>
    <phoneticPr fontId="2"/>
  </si>
  <si>
    <t>名義で</t>
    <rPh sb="0" eb="2">
      <t>メイギ</t>
    </rPh>
    <phoneticPr fontId="2"/>
  </si>
  <si>
    <t>より</t>
    <phoneticPr fontId="2"/>
  </si>
  <si>
    <t>を振込済み。</t>
    <rPh sb="1" eb="3">
      <t>フリコミ</t>
    </rPh>
    <rPh sb="3" eb="4">
      <t>ズ</t>
    </rPh>
    <phoneticPr fontId="2"/>
  </si>
  <si>
    <t>指定口座</t>
    <rPh sb="0" eb="2">
      <t>シテイ</t>
    </rPh>
    <rPh sb="2" eb="4">
      <t>コウザ</t>
    </rPh>
    <phoneticPr fontId="2"/>
  </si>
  <si>
    <t>みずほ銀行　　市ヶ谷支店</t>
    <rPh sb="3" eb="5">
      <t>ギンコウ</t>
    </rPh>
    <rPh sb="7" eb="10">
      <t>イチガヤ</t>
    </rPh>
    <rPh sb="10" eb="12">
      <t>シテン</t>
    </rPh>
    <phoneticPr fontId="2"/>
  </si>
  <si>
    <t>普通預金　　　１８３０７３３</t>
    <rPh sb="0" eb="2">
      <t>フツウ</t>
    </rPh>
    <rPh sb="2" eb="4">
      <t>ヨキン</t>
    </rPh>
    <phoneticPr fontId="2"/>
  </si>
  <si>
    <t>口座名　　　　ＦＩＡマスターズ事務局</t>
    <rPh sb="7" eb="10">
      <t>エフアイエー</t>
    </rPh>
    <rPh sb="15" eb="18">
      <t>ジムキョク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</si>
  <si>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</si>
  <si>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</si>
  <si>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</si>
  <si>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X-MR</t>
    <phoneticPr fontId="2"/>
  </si>
  <si>
    <t>X-FR</t>
    <phoneticPr fontId="2"/>
  </si>
  <si>
    <t>MR</t>
    <phoneticPr fontId="2"/>
  </si>
  <si>
    <t>FR</t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</si>
  <si>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</si>
  <si>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</si>
  <si>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</si>
  <si>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</si>
  <si>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</si>
  <si>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</si>
  <si>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</si>
  <si>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</si>
  <si>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</si>
  <si>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</si>
  <si>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</si>
  <si>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</si>
  <si>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</si>
  <si>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</si>
  <si>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</si>
  <si>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</si>
  <si>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</si>
  <si>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</si>
  <si>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</si>
  <si>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社団法人日本フィットネス産業協会</t>
    <rPh sb="0" eb="2">
      <t>シャダン</t>
    </rPh>
    <rPh sb="2" eb="4">
      <t>ホウジン</t>
    </rPh>
    <rPh sb="4" eb="6">
      <t>ニホン</t>
    </rPh>
    <rPh sb="12" eb="14">
      <t>サンギョウ</t>
    </rPh>
    <rPh sb="14" eb="16">
      <t>キョウカイ</t>
    </rPh>
    <phoneticPr fontId="13"/>
  </si>
  <si>
    <t>　　誓　約　書</t>
    <rPh sb="2" eb="3">
      <t>チカイ</t>
    </rPh>
    <rPh sb="4" eb="5">
      <t>ヤク</t>
    </rPh>
    <rPh sb="6" eb="7">
      <t>ショ</t>
    </rPh>
    <phoneticPr fontId="13"/>
  </si>
  <si>
    <t>氏　名</t>
    <rPh sb="0" eb="1">
      <t>シ</t>
    </rPh>
    <rPh sb="2" eb="3">
      <t>メイ</t>
    </rPh>
    <phoneticPr fontId="13"/>
  </si>
  <si>
    <t>氏　名　</t>
    <rPh sb="0" eb="1">
      <t>シ</t>
    </rPh>
    <rPh sb="2" eb="3">
      <t>メイ</t>
    </rPh>
    <phoneticPr fontId="13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</si>
  <si>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</si>
  <si>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</si>
  <si>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</si>
  <si>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Ｆ Ｉ Ａ マ ス タ ー ズ ス イ ミ ン グ 選 手 権 大 会 ２ ０ １ １</t>
    <rPh sb="26" eb="27">
      <t>セン</t>
    </rPh>
    <rPh sb="28" eb="29">
      <t>テ</t>
    </rPh>
    <rPh sb="30" eb="31">
      <t>ケン</t>
    </rPh>
    <rPh sb="32" eb="33">
      <t>ダイ</t>
    </rPh>
    <rPh sb="34" eb="35">
      <t>カイ</t>
    </rPh>
    <phoneticPr fontId="13"/>
  </si>
  <si>
    <t>－　　　　</t>
    <phoneticPr fontId="13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</si>
  <si>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</si>
  <si>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</si>
  <si>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</si>
  <si>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</si>
  <si>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</si>
  <si>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</si>
  <si>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</si>
  <si>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</si>
  <si>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</si>
  <si>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</si>
  <si>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</si>
  <si>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</si>
  <si>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</si>
  <si>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</si>
  <si>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</si>
  <si>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</si>
  <si>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</si>
  <si>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</si>
  <si>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24"/>
  </si>
  <si>
    <t>チーム名</t>
    <rPh sb="3" eb="4">
      <t>メイ</t>
    </rPh>
    <phoneticPr fontId="24"/>
  </si>
  <si>
    <t>チーム名カナ</t>
    <rPh sb="3" eb="4">
      <t>メイ</t>
    </rPh>
    <phoneticPr fontId="24"/>
  </si>
  <si>
    <t>区分No</t>
    <rPh sb="0" eb="2">
      <t>クブン</t>
    </rPh>
    <phoneticPr fontId="24"/>
  </si>
  <si>
    <t>エントリータイム</t>
    <phoneticPr fontId="24"/>
  </si>
  <si>
    <t>団体番号</t>
    <rPh sb="0" eb="2">
      <t>ダンタイ</t>
    </rPh>
    <rPh sb="2" eb="4">
      <t>バンゴウ</t>
    </rPh>
    <phoneticPr fontId="24"/>
  </si>
  <si>
    <t>オープン</t>
    <phoneticPr fontId="24"/>
  </si>
  <si>
    <t>種目No</t>
    <rPh sb="0" eb="2">
      <t>シュモク</t>
    </rPh>
    <phoneticPr fontId="24"/>
  </si>
  <si>
    <t>距離</t>
    <rPh sb="0" eb="2">
      <t>キョリ</t>
    </rPh>
    <phoneticPr fontId="24"/>
  </si>
  <si>
    <t>泳者1No</t>
    <rPh sb="0" eb="2">
      <t>エイシャ</t>
    </rPh>
    <phoneticPr fontId="24"/>
  </si>
  <si>
    <t>泳者2No</t>
    <rPh sb="0" eb="2">
      <t>エイシャ</t>
    </rPh>
    <phoneticPr fontId="24"/>
  </si>
  <si>
    <t>泳者3No</t>
    <rPh sb="0" eb="2">
      <t>エイシャ</t>
    </rPh>
    <phoneticPr fontId="24"/>
  </si>
  <si>
    <t>泳者4No</t>
    <rPh sb="0" eb="2">
      <t>エイシャ</t>
    </rPh>
    <phoneticPr fontId="24"/>
  </si>
  <si>
    <t>性</t>
    <rPh sb="0" eb="1">
      <t>セイ</t>
    </rPh>
    <phoneticPr fontId="2"/>
  </si>
  <si>
    <t>男子選択用</t>
    <rPh sb="0" eb="2">
      <t>ダンシ</t>
    </rPh>
    <rPh sb="2" eb="5">
      <t>センタクヨウ</t>
    </rPh>
    <phoneticPr fontId="2"/>
  </si>
  <si>
    <t>女子選択用</t>
    <rPh sb="0" eb="2">
      <t>ジョシ</t>
    </rPh>
    <rPh sb="2" eb="5">
      <t>センタクヨウ</t>
    </rPh>
    <phoneticPr fontId="2"/>
  </si>
  <si>
    <t>重複</t>
    <rPh sb="0" eb="2">
      <t>チョウフク</t>
    </rPh>
    <phoneticPr fontId="2"/>
  </si>
  <si>
    <t>選手ID</t>
    <rPh sb="0" eb="2">
      <t>センシュ</t>
    </rPh>
    <phoneticPr fontId="2"/>
  </si>
  <si>
    <t>申込み締切日：</t>
    <rPh sb="0" eb="2">
      <t>モウシコ</t>
    </rPh>
    <rPh sb="3" eb="6">
      <t>シメキリビ</t>
    </rPh>
    <phoneticPr fontId="2"/>
  </si>
  <si>
    <t>申込み開始日：</t>
    <rPh sb="0" eb="2">
      <t>モウシコミ</t>
    </rPh>
    <rPh sb="3" eb="6">
      <t>カイシビ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</si>
  <si>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</si>
  <si>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</si>
  <si>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</si>
  <si>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</si>
  <si>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</si>
  <si>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fia2011@tdsystem.co.jp</t>
    <phoneticPr fontId="2"/>
  </si>
  <si>
    <t>年齢</t>
    <rPh sb="0" eb="2">
      <t>ネンレイ</t>
    </rPh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</si>
  <si>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</si>
  <si>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</si>
  <si>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スポーツボックス新城</t>
    <rPh sb="8" eb="10">
      <t>シンシロ</t>
    </rPh>
    <phoneticPr fontId="2"/>
  </si>
  <si>
    <t>スポーツボックス豊川</t>
    <rPh sb="8" eb="10">
      <t>トヨカワ</t>
    </rPh>
    <phoneticPr fontId="2"/>
  </si>
  <si>
    <t>スポーツボックス田原</t>
    <rPh sb="8" eb="10">
      <t>タハラ</t>
    </rPh>
    <phoneticPr fontId="2"/>
  </si>
  <si>
    <t>スポーツボックス蒲郡</t>
    <rPh sb="8" eb="10">
      <t>ガマゴオリ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</si>
  <si>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</si>
  <si>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</si>
  <si>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</si>
  <si>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種目数１</t>
    <rPh sb="0" eb="2">
      <t>シュモク</t>
    </rPh>
    <rPh sb="2" eb="3">
      <t>スウ</t>
    </rPh>
    <phoneticPr fontId="2"/>
  </si>
  <si>
    <t>種目数２</t>
    <rPh sb="0" eb="2">
      <t>シュモク</t>
    </rPh>
    <rPh sb="2" eb="3">
      <t>スウ</t>
    </rPh>
    <phoneticPr fontId="2"/>
  </si>
  <si>
    <t>種目数３</t>
    <rPh sb="0" eb="2">
      <t>シュモク</t>
    </rPh>
    <rPh sb="2" eb="3">
      <t>スウ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</si>
  <si>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</si>
  <si>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</si>
  <si>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学年年齢</t>
    <rPh sb="0" eb="2">
      <t>ガクネン</t>
    </rPh>
    <rPh sb="2" eb="4">
      <t>ネンレイ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</si>
  <si>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</si>
  <si>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</si>
  <si>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</si>
  <si>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</si>
  <si>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</si>
  <si>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</si>
  <si>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</si>
  <si>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</si>
  <si>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</si>
  <si>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</si>
  <si>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</si>
  <si>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</si>
  <si>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</si>
  <si>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</si>
  <si>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</si>
  <si>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</si>
  <si>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</si>
  <si>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</si>
  <si>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選手</t>
    <rPh sb="0" eb="2">
      <t>センシュ</t>
    </rPh>
    <phoneticPr fontId="2"/>
  </si>
  <si>
    <t>個人種目</t>
    <rPh sb="0" eb="2">
      <t>コジン</t>
    </rPh>
    <rPh sb="2" eb="4">
      <t>シュモク</t>
    </rPh>
    <phoneticPr fontId="2"/>
  </si>
  <si>
    <t>リレー種目</t>
    <rPh sb="3" eb="5">
      <t>シュモク</t>
    </rPh>
    <phoneticPr fontId="2"/>
  </si>
  <si>
    <t xml:space="preserve"> 25m　　自由形</t>
    <rPh sb="6" eb="9">
      <t>ジユウガタ</t>
    </rPh>
    <phoneticPr fontId="2"/>
  </si>
  <si>
    <t xml:space="preserve"> 50m　  自由形</t>
    <rPh sb="7" eb="10">
      <t>ジユウガタ</t>
    </rPh>
    <phoneticPr fontId="2"/>
  </si>
  <si>
    <t xml:space="preserve"> 25m　　背泳ぎ</t>
    <rPh sb="6" eb="8">
      <t>セオヨ</t>
    </rPh>
    <phoneticPr fontId="2"/>
  </si>
  <si>
    <t xml:space="preserve"> 50m　  背泳ぎ</t>
    <rPh sb="7" eb="9">
      <t>セオヨ</t>
    </rPh>
    <phoneticPr fontId="2"/>
  </si>
  <si>
    <t xml:space="preserve"> 25m　　平泳ぎ</t>
    <rPh sb="6" eb="8">
      <t>ヒラオヨ</t>
    </rPh>
    <phoneticPr fontId="2"/>
  </si>
  <si>
    <t>【　混合クロール板キックリレー　】</t>
    <rPh sb="2" eb="4">
      <t>コンゴウ</t>
    </rPh>
    <rPh sb="8" eb="9">
      <t>イタ</t>
    </rPh>
    <phoneticPr fontId="2"/>
  </si>
  <si>
    <t>プログラム</t>
    <phoneticPr fontId="2"/>
  </si>
  <si>
    <t xml:space="preserve"> 25m　　板キック</t>
    <rPh sb="6" eb="7">
      <t>イタ</t>
    </rPh>
    <phoneticPr fontId="2"/>
  </si>
  <si>
    <t xml:space="preserve"> 50m    平泳ぎ</t>
    <rPh sb="8" eb="10">
      <t>ヒラオヨ</t>
    </rPh>
    <phoneticPr fontId="2"/>
  </si>
  <si>
    <t xml:space="preserve"> 25m　　バタフライ</t>
    <phoneticPr fontId="2"/>
  </si>
  <si>
    <t xml:space="preserve"> 50m    バタフライ</t>
    <phoneticPr fontId="2"/>
  </si>
  <si>
    <t>100m    個人メドレー</t>
    <rPh sb="8" eb="10">
      <t>コジン</t>
    </rPh>
    <phoneticPr fontId="2"/>
  </si>
  <si>
    <t>種目④</t>
    <rPh sb="0" eb="2">
      <t>シュモク</t>
    </rPh>
    <phoneticPr fontId="2"/>
  </si>
  <si>
    <t>【　ガチンコリレー　ＬＯＮＧ　】</t>
    <phoneticPr fontId="2"/>
  </si>
  <si>
    <t>区分</t>
    <rPh sb="0" eb="2">
      <t>クブン</t>
    </rPh>
    <phoneticPr fontId="2"/>
  </si>
  <si>
    <t>Ｓ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</si>
  <si>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</si>
  <si>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</si>
  <si>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</si>
  <si>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</si>
  <si>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</si>
  <si>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ＤＣ</t>
    <phoneticPr fontId="2"/>
  </si>
  <si>
    <t>ガチンコリレー(LONG)</t>
    <phoneticPr fontId="2"/>
  </si>
  <si>
    <t>2</t>
    <phoneticPr fontId="2"/>
  </si>
  <si>
    <t>1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</si>
  <si>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</si>
  <si>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</si>
  <si>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</si>
  <si>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</si>
  <si>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</si>
  <si>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</si>
  <si>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100m　　自由形</t>
    <rPh sb="6" eb="9">
      <t>ジユウガタ</t>
    </rPh>
    <phoneticPr fontId="2"/>
  </si>
  <si>
    <t>ＥＣ</t>
    <phoneticPr fontId="2"/>
  </si>
  <si>
    <t>種目⑤</t>
    <rPh sb="0" eb="2">
      <t>シュモク</t>
    </rPh>
    <phoneticPr fontId="2"/>
  </si>
  <si>
    <t>種目⑥</t>
    <rPh sb="0" eb="2">
      <t>シュモク</t>
    </rPh>
    <phoneticPr fontId="2"/>
  </si>
  <si>
    <t>⑤</t>
    <phoneticPr fontId="2"/>
  </si>
  <si>
    <t>⑥</t>
    <phoneticPr fontId="2"/>
  </si>
  <si>
    <t>種目⑦</t>
    <rPh sb="0" eb="2">
      <t>シュモク</t>
    </rPh>
    <phoneticPr fontId="2"/>
  </si>
  <si>
    <t>種目⑧</t>
    <rPh sb="0" eb="2">
      <t>シュモク</t>
    </rPh>
    <phoneticPr fontId="2"/>
  </si>
  <si>
    <t>種目⑨</t>
    <rPh sb="0" eb="2">
      <t>シュモク</t>
    </rPh>
    <phoneticPr fontId="2"/>
  </si>
  <si>
    <t>種目⑩</t>
    <rPh sb="0" eb="2">
      <t>シュモク</t>
    </rPh>
    <phoneticPr fontId="2"/>
  </si>
  <si>
    <t>種目⑪</t>
    <rPh sb="0" eb="2">
      <t>シュモク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</si>
  <si>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</si>
  <si>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</si>
  <si>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</si>
  <si>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</si>
  <si>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</si>
  <si>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※女子は下方のピンク欄に入力して下さい。</t>
    <rPh sb="1" eb="3">
      <t>ジョシ</t>
    </rPh>
    <rPh sb="4" eb="6">
      <t>カホウ</t>
    </rPh>
    <rPh sb="10" eb="11">
      <t>ラン</t>
    </rPh>
    <rPh sb="12" eb="14">
      <t>ニュウリョク</t>
    </rPh>
    <rPh sb="16" eb="17">
      <t>クダ</t>
    </rPh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</si>
  <si>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</si>
  <si>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</si>
  <si>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</si>
  <si>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</si>
  <si>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Ｃ</t>
    <phoneticPr fontId="2"/>
  </si>
  <si>
    <t>Ｄ</t>
    <phoneticPr fontId="2"/>
  </si>
  <si>
    <t>Ｄ</t>
    <phoneticPr fontId="2"/>
  </si>
  <si>
    <t>Ｅ</t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</si>
  <si>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</si>
  <si>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</si>
  <si>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</si>
  <si>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区分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</si>
  <si>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</si>
  <si>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</si>
  <si>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</si>
  <si>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</si>
  <si>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</si>
  <si>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</si>
  <si>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</si>
  <si>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</si>
  <si>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</si>
  <si>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</si>
  <si>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種目重複</t>
    <rPh sb="0" eb="2">
      <t>シュモク</t>
    </rPh>
    <rPh sb="2" eb="4">
      <t>ジュウフク</t>
    </rPh>
    <phoneticPr fontId="2"/>
  </si>
  <si>
    <t>ガチンコリレー</t>
    <phoneticPr fontId="2"/>
  </si>
  <si>
    <t>F1</t>
    <phoneticPr fontId="2"/>
  </si>
  <si>
    <t>F2</t>
    <phoneticPr fontId="2"/>
  </si>
  <si>
    <t>F3</t>
    <phoneticPr fontId="2"/>
  </si>
  <si>
    <t>F4</t>
    <phoneticPr fontId="2"/>
  </si>
  <si>
    <t>F5</t>
    <phoneticPr fontId="2"/>
  </si>
  <si>
    <t>F6</t>
    <phoneticPr fontId="2"/>
  </si>
  <si>
    <t>200m　　自由形</t>
    <rPh sb="6" eb="9">
      <t>ジユウガタ</t>
    </rPh>
    <phoneticPr fontId="2"/>
  </si>
  <si>
    <t>100m　　平泳ぎ</t>
    <rPh sb="6" eb="8">
      <t>ヒラオヨ</t>
    </rPh>
    <phoneticPr fontId="2"/>
  </si>
  <si>
    <t>200m    平泳ぎ</t>
    <rPh sb="8" eb="10">
      <t>ヒラオヨ</t>
    </rPh>
    <phoneticPr fontId="2"/>
  </si>
  <si>
    <t>100m　　背泳ぎ</t>
    <rPh sb="6" eb="8">
      <t>セオヨ</t>
    </rPh>
    <phoneticPr fontId="2"/>
  </si>
  <si>
    <t>200m　  背泳ぎ</t>
    <rPh sb="7" eb="9">
      <t>セオヨ</t>
    </rPh>
    <phoneticPr fontId="2"/>
  </si>
  <si>
    <t>100m　　バタフライ</t>
    <phoneticPr fontId="2"/>
  </si>
  <si>
    <t>200m    バタフライ</t>
    <phoneticPr fontId="2"/>
  </si>
  <si>
    <t>200m    個人メドレー</t>
    <rPh sb="8" eb="10">
      <t>コジン</t>
    </rPh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</si>
  <si>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</si>
  <si>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</si>
  <si>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</si>
  <si>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</si>
  <si>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</si>
  <si>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</si>
  <si>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</si>
  <si>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</si>
  <si>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</si>
  <si>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種目数</t>
    <rPh sb="0" eb="2">
      <t>シュモク</t>
    </rPh>
    <rPh sb="2" eb="3">
      <t>スウ</t>
    </rPh>
    <phoneticPr fontId="2"/>
  </si>
  <si>
    <t>種目No</t>
    <rPh sb="0" eb="2">
      <t>シュモク</t>
    </rPh>
    <phoneticPr fontId="2"/>
  </si>
  <si>
    <t>速報</t>
    <rPh sb="0" eb="2">
      <t>ソクホウ</t>
    </rPh>
    <phoneticPr fontId="2"/>
  </si>
  <si>
    <t>撮影許可証</t>
    <rPh sb="0" eb="2">
      <t>サツエイ</t>
    </rPh>
    <rPh sb="2" eb="4">
      <t>キョカ</t>
    </rPh>
    <rPh sb="4" eb="5">
      <t>ショウ</t>
    </rPh>
    <phoneticPr fontId="2"/>
  </si>
  <si>
    <t>001</t>
    <phoneticPr fontId="2"/>
  </si>
  <si>
    <t>Ａ</t>
    <phoneticPr fontId="2"/>
  </si>
  <si>
    <t>Ｂ</t>
    <phoneticPr fontId="2"/>
  </si>
  <si>
    <t>Ｄ</t>
    <phoneticPr fontId="2"/>
  </si>
  <si>
    <t>F1</t>
    <phoneticPr fontId="2"/>
  </si>
  <si>
    <t>F2</t>
    <phoneticPr fontId="2"/>
  </si>
  <si>
    <t>F3</t>
    <phoneticPr fontId="2"/>
  </si>
  <si>
    <t>F4</t>
    <phoneticPr fontId="2"/>
  </si>
  <si>
    <t>F5</t>
    <phoneticPr fontId="2"/>
  </si>
  <si>
    <t>F6</t>
    <phoneticPr fontId="2"/>
  </si>
  <si>
    <t>9</t>
    <phoneticPr fontId="2"/>
  </si>
  <si>
    <t>10</t>
    <phoneticPr fontId="2"/>
  </si>
  <si>
    <t>11</t>
    <phoneticPr fontId="2"/>
  </si>
  <si>
    <t>部</t>
    <rPh sb="0" eb="1">
      <t>ブ</t>
    </rPh>
    <phoneticPr fontId="2"/>
  </si>
  <si>
    <t>枚</t>
    <rPh sb="0" eb="1">
      <t>マイ</t>
    </rPh>
    <phoneticPr fontId="2"/>
  </si>
  <si>
    <t>種目</t>
    <rPh sb="0" eb="2">
      <t>シュモク</t>
    </rPh>
    <phoneticPr fontId="2"/>
  </si>
  <si>
    <t>①氏名</t>
    <rPh sb="1" eb="3">
      <t>シメイ</t>
    </rPh>
    <phoneticPr fontId="2"/>
  </si>
  <si>
    <t>②氏名</t>
    <rPh sb="1" eb="3">
      <t>シメイ</t>
    </rPh>
    <phoneticPr fontId="2"/>
  </si>
  <si>
    <t>③氏名</t>
    <rPh sb="1" eb="3">
      <t>シメイ</t>
    </rPh>
    <phoneticPr fontId="2"/>
  </si>
  <si>
    <t>④氏名</t>
    <rPh sb="1" eb="3">
      <t>シメイ</t>
    </rPh>
    <phoneticPr fontId="2"/>
  </si>
  <si>
    <t>※競技を円滑にすすめるため、２名以上の競技役員の選出にご協力願います。</t>
    <rPh sb="1" eb="3">
      <t>キョウギ</t>
    </rPh>
    <rPh sb="4" eb="6">
      <t>エンカツ</t>
    </rPh>
    <rPh sb="15" eb="16">
      <t>メイ</t>
    </rPh>
    <rPh sb="16" eb="18">
      <t>イジョウ</t>
    </rPh>
    <rPh sb="19" eb="21">
      <t>キョウギ</t>
    </rPh>
    <rPh sb="21" eb="23">
      <t>ヤクイン</t>
    </rPh>
    <rPh sb="24" eb="26">
      <t>センシュツ</t>
    </rPh>
    <rPh sb="28" eb="30">
      <t>キョウリョク</t>
    </rPh>
    <rPh sb="30" eb="31">
      <t>ネガ</t>
    </rPh>
    <phoneticPr fontId="2"/>
  </si>
  <si>
    <t>競技役員①</t>
    <rPh sb="0" eb="2">
      <t>キョウギ</t>
    </rPh>
    <rPh sb="2" eb="4">
      <t>ヤクイン</t>
    </rPh>
    <phoneticPr fontId="2"/>
  </si>
  <si>
    <t>競技役員②</t>
    <rPh sb="0" eb="2">
      <t>キョウギ</t>
    </rPh>
    <rPh sb="2" eb="4">
      <t>ヤクイン</t>
    </rPh>
    <phoneticPr fontId="2"/>
  </si>
  <si>
    <t>競技役員③</t>
    <rPh sb="0" eb="2">
      <t>キョウギ</t>
    </rPh>
    <rPh sb="2" eb="4">
      <t>ヤクイン</t>
    </rPh>
    <phoneticPr fontId="2"/>
  </si>
  <si>
    <t>競技役員④</t>
    <rPh sb="0" eb="2">
      <t>キョウギ</t>
    </rPh>
    <rPh sb="2" eb="4">
      <t>ヤクイン</t>
    </rPh>
    <phoneticPr fontId="2"/>
  </si>
  <si>
    <t>撮影許可証</t>
    <rPh sb="0" eb="2">
      <t>サツエイ</t>
    </rPh>
    <rPh sb="2" eb="5">
      <t>キョカショウ</t>
    </rPh>
    <phoneticPr fontId="2"/>
  </si>
  <si>
    <t>　　　競技役員に協力していただける方</t>
    <rPh sb="3" eb="5">
      <t>キョウギ</t>
    </rPh>
    <rPh sb="5" eb="7">
      <t>ヤクイン</t>
    </rPh>
    <rPh sb="8" eb="10">
      <t>キョウリョク</t>
    </rPh>
    <rPh sb="17" eb="18">
      <t>カタ</t>
    </rPh>
    <phoneticPr fontId="2"/>
  </si>
  <si>
    <t>400m　　自由形</t>
    <rPh sb="6" eb="9">
      <t>ジユウガタ</t>
    </rPh>
    <phoneticPr fontId="2"/>
  </si>
  <si>
    <t>オープン</t>
    <phoneticPr fontId="2"/>
  </si>
  <si>
    <t xml:space="preserve"> 12m　　自由泳</t>
    <rPh sb="6" eb="8">
      <t>ジユウ</t>
    </rPh>
    <rPh sb="8" eb="9">
      <t>エイ</t>
    </rPh>
    <phoneticPr fontId="2"/>
  </si>
  <si>
    <t>第6回オカモト杯全十勝水泳競技大会</t>
    <rPh sb="0" eb="1">
      <t>ダイ</t>
    </rPh>
    <rPh sb="2" eb="3">
      <t>カイ</t>
    </rPh>
    <rPh sb="7" eb="8">
      <t>ハイ</t>
    </rPh>
    <rPh sb="8" eb="9">
      <t>ゼン</t>
    </rPh>
    <rPh sb="9" eb="11">
      <t>トカチ</t>
    </rPh>
    <rPh sb="11" eb="13">
      <t>スイエイ</t>
    </rPh>
    <rPh sb="13" eb="15">
      <t>キョウギ</t>
    </rPh>
    <rPh sb="15" eb="17">
      <t>タイカイ</t>
    </rPh>
    <phoneticPr fontId="2"/>
  </si>
  <si>
    <t>100mフリー</t>
    <phoneticPr fontId="2"/>
  </si>
  <si>
    <t>200mフリー</t>
    <phoneticPr fontId="2"/>
  </si>
  <si>
    <t>100mメドレー</t>
    <phoneticPr fontId="2"/>
  </si>
  <si>
    <t>200mメドレー</t>
    <phoneticPr fontId="2"/>
  </si>
  <si>
    <t>【　100m混合フリーリレー　】</t>
    <rPh sb="6" eb="8">
      <t>コンゴウ</t>
    </rPh>
    <phoneticPr fontId="2"/>
  </si>
  <si>
    <t>【　100m混合メドレーリレー　】</t>
    <rPh sb="6" eb="8">
      <t>コンゴウ</t>
    </rPh>
    <phoneticPr fontId="2"/>
  </si>
  <si>
    <t>【　200m混合フリーリレー　】</t>
    <rPh sb="6" eb="8">
      <t>コンゴウ</t>
    </rPh>
    <phoneticPr fontId="2"/>
  </si>
  <si>
    <t>【　200m混合メドレーリレー　】</t>
    <rPh sb="6" eb="8">
      <t>コンゴウ</t>
    </rPh>
    <phoneticPr fontId="2"/>
  </si>
  <si>
    <t>100mＦＲ</t>
    <phoneticPr fontId="2"/>
  </si>
  <si>
    <t>200mＦＲ</t>
    <phoneticPr fontId="2"/>
  </si>
  <si>
    <t>100mＭＲ</t>
    <phoneticPr fontId="2"/>
  </si>
  <si>
    <t>200mＭＲ</t>
    <phoneticPr fontId="2"/>
  </si>
  <si>
    <t>Version1</t>
    <phoneticPr fontId="2"/>
  </si>
  <si>
    <t>12m自由泳男子</t>
    <rPh sb="3" eb="5">
      <t>ジユウ</t>
    </rPh>
    <rPh sb="5" eb="6">
      <t>エイ</t>
    </rPh>
    <rPh sb="6" eb="8">
      <t>ダンシ</t>
    </rPh>
    <phoneticPr fontId="2"/>
  </si>
  <si>
    <t>12m自由泳女子</t>
    <rPh sb="3" eb="5">
      <t>ジユウ</t>
    </rPh>
    <rPh sb="5" eb="6">
      <t>エイ</t>
    </rPh>
    <rPh sb="6" eb="8">
      <t>ジョシ</t>
    </rPh>
    <phoneticPr fontId="2"/>
  </si>
  <si>
    <t>12m自由泳合計</t>
    <rPh sb="3" eb="5">
      <t>ジユウ</t>
    </rPh>
    <rPh sb="5" eb="6">
      <t>エイ</t>
    </rPh>
    <rPh sb="6" eb="8">
      <t>ゴウケイ</t>
    </rPh>
    <phoneticPr fontId="2"/>
  </si>
  <si>
    <t>12m自由泳</t>
    <rPh sb="3" eb="5">
      <t>ジユウ</t>
    </rPh>
    <rPh sb="5" eb="6">
      <t>エイ</t>
    </rPh>
    <phoneticPr fontId="2"/>
  </si>
  <si>
    <t>Ver.2</t>
    <phoneticPr fontId="2"/>
  </si>
  <si>
    <t>無差別</t>
    <rPh sb="0" eb="3">
      <t>ムサベツ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</si>
</sst>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d"/>
    <numFmt numFmtId="185" formatCode="&quot; &quot;@"/>
  </numFmts>
  <fonts count="3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08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Protection="1">
      <alignment vertical="center"/>
    </xf>
    <xf numFmtId="178" fontId="0" fillId="0" borderId="6" xfId="0" applyNumberFormat="1" applyFill="1" applyBorder="1" applyAlignment="1" applyProtection="1">
      <alignment horizontal="center"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7" xfId="0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83" fontId="5" fillId="0" borderId="0" xfId="0" applyNumberFormat="1" applyFont="1" applyFill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2" fillId="0" borderId="0" xfId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4" fillId="0" borderId="0" xfId="1" applyFont="1" applyBorder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12" xfId="1" applyBorder="1" applyAlignment="1">
      <alignment horizontal="center"/>
    </xf>
    <xf numFmtId="0" fontId="12" fillId="0" borderId="13" xfId="1" applyBorder="1" applyAlignment="1">
      <alignment horizontal="center"/>
    </xf>
    <xf numFmtId="0" fontId="12" fillId="0" borderId="14" xfId="1" applyBorder="1"/>
    <xf numFmtId="0" fontId="12" fillId="0" borderId="14" xfId="1" applyBorder="1" applyAlignment="1">
      <alignment horizontal="center"/>
    </xf>
    <xf numFmtId="0" fontId="12" fillId="0" borderId="15" xfId="1" applyBorder="1"/>
    <xf numFmtId="0" fontId="12" fillId="0" borderId="16" xfId="1" applyBorder="1" applyAlignment="1">
      <alignment horizontal="center"/>
    </xf>
    <xf numFmtId="0" fontId="12" fillId="0" borderId="17" xfId="1" applyBorder="1"/>
    <xf numFmtId="0" fontId="12" fillId="0" borderId="17" xfId="1" applyBorder="1" applyAlignment="1">
      <alignment horizontal="center"/>
    </xf>
    <xf numFmtId="0" fontId="12" fillId="0" borderId="18" xfId="1" applyBorder="1"/>
    <xf numFmtId="0" fontId="12" fillId="0" borderId="0" xfId="1" applyAlignment="1">
      <alignment horizontal="right"/>
    </xf>
    <xf numFmtId="0" fontId="14" fillId="0" borderId="3" xfId="1" applyFont="1" applyBorder="1"/>
    <xf numFmtId="0" fontId="14" fillId="0" borderId="16" xfId="1" applyFont="1" applyBorder="1" applyAlignment="1">
      <alignment horizontal="center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14" fillId="0" borderId="18" xfId="1" applyFont="1" applyBorder="1"/>
    <xf numFmtId="0" fontId="14" fillId="0" borderId="2" xfId="1" applyFont="1" applyBorder="1"/>
    <xf numFmtId="0" fontId="14" fillId="0" borderId="19" xfId="1" applyFont="1" applyBorder="1" applyAlignment="1">
      <alignment horizontal="center"/>
    </xf>
    <xf numFmtId="0" fontId="14" fillId="0" borderId="20" xfId="1" applyFont="1" applyBorder="1"/>
    <xf numFmtId="0" fontId="14" fillId="0" borderId="20" xfId="1" applyFont="1" applyBorder="1" applyAlignment="1">
      <alignment horizontal="center"/>
    </xf>
    <xf numFmtId="0" fontId="14" fillId="0" borderId="21" xfId="1" applyFont="1" applyBorder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3" fillId="0" borderId="22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14" fontId="6" fillId="0" borderId="6" xfId="0" applyNumberFormat="1" applyFont="1" applyFill="1" applyBorder="1" applyAlignment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178" fontId="0" fillId="0" borderId="0" xfId="0" applyNumberFormat="1" applyFill="1" applyBorder="1" applyAlignment="1" applyProtection="1">
      <alignment horizontal="center" vertical="center"/>
    </xf>
    <xf numFmtId="178" fontId="0" fillId="0" borderId="0" xfId="0" applyNumberFormat="1" applyFill="1" applyProtection="1">
      <alignment vertical="center"/>
    </xf>
    <xf numFmtId="5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21" fillId="0" borderId="0" xfId="1" applyFont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/>
    <xf numFmtId="0" fontId="4" fillId="0" borderId="0" xfId="0" applyFont="1" applyFill="1" applyBorder="1" applyAlignment="1" applyProtection="1">
      <alignment horizontal="left" vertical="center" shrinkToFit="1"/>
    </xf>
    <xf numFmtId="177" fontId="23" fillId="3" borderId="1" xfId="0" applyNumberFormat="1" applyFont="1" applyFill="1" applyBorder="1" applyProtection="1">
      <alignment vertical="center"/>
      <protection locked="0"/>
    </xf>
    <xf numFmtId="177" fontId="23" fillId="4" borderId="1" xfId="0" applyNumberFormat="1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4" fillId="0" borderId="3" xfId="1" quotePrefix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6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6" xfId="0" applyNumberFormat="1" applyBorder="1">
      <alignment vertical="center"/>
    </xf>
    <xf numFmtId="49" fontId="0" fillId="0" borderId="3" xfId="0" applyNumberFormat="1" applyBorder="1">
      <alignment vertical="center"/>
    </xf>
    <xf numFmtId="185" fontId="0" fillId="3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0" fillId="0" borderId="5" xfId="0" applyFont="1" applyFill="1" applyBorder="1" applyProtection="1">
      <alignment vertical="center"/>
    </xf>
    <xf numFmtId="185" fontId="0" fillId="5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8" fillId="0" borderId="0" xfId="0" applyFont="1" applyFill="1" applyProtection="1">
      <alignment vertical="center"/>
    </xf>
    <xf numFmtId="176" fontId="22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8" fontId="0" fillId="6" borderId="1" xfId="0" applyNumberForma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7" fontId="0" fillId="6" borderId="1" xfId="0" applyNumberFormat="1" applyFill="1" applyBorder="1" applyProtection="1">
      <alignment vertical="center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vertical="center"/>
    </xf>
    <xf numFmtId="49" fontId="0" fillId="0" borderId="0" xfId="0" quotePrefix="1" applyNumberForma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30" fillId="0" borderId="0" xfId="0" applyFont="1" applyFill="1" applyProtection="1">
      <alignment vertical="center"/>
    </xf>
    <xf numFmtId="182" fontId="30" fillId="0" borderId="0" xfId="0" applyNumberFormat="1" applyFont="1" applyFill="1" applyAlignment="1" applyProtection="1">
      <alignment vertical="center"/>
    </xf>
    <xf numFmtId="178" fontId="0" fillId="7" borderId="1" xfId="0" applyNumberFormat="1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0" fontId="26" fillId="7" borderId="0" xfId="0" applyFont="1" applyFill="1" applyBorder="1" applyAlignment="1" applyProtection="1">
      <alignment horizontal="right" vertical="center"/>
    </xf>
    <xf numFmtId="0" fontId="27" fillId="7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 shrinkToFit="1"/>
    </xf>
    <xf numFmtId="0" fontId="34" fillId="0" borderId="25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" fontId="27" fillId="0" borderId="0" xfId="0" applyNumberFormat="1" applyFont="1" applyFill="1" applyAlignment="1" applyProtection="1">
      <alignment horizontal="left" vertical="center"/>
    </xf>
    <xf numFmtId="1" fontId="31" fillId="7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NumberFormat="1" applyFill="1" applyBorder="1" applyProtection="1">
      <alignment vertical="center"/>
    </xf>
    <xf numFmtId="49" fontId="5" fillId="0" borderId="0" xfId="0" applyNumberFormat="1" applyFont="1" applyFill="1" applyProtection="1">
      <alignment vertical="center"/>
    </xf>
    <xf numFmtId="49" fontId="7" fillId="0" borderId="0" xfId="0" applyNumberFormat="1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180" fontId="3" fillId="0" borderId="0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Protection="1">
      <alignment vertical="center"/>
    </xf>
    <xf numFmtId="49" fontId="0" fillId="0" borderId="6" xfId="0" applyNumberFormat="1" applyBorder="1">
      <alignment vertical="center"/>
    </xf>
    <xf numFmtId="0" fontId="0" fillId="0" borderId="8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Alignment="1" applyProtection="1">
      <alignment horizontal="center" vertical="center"/>
    </xf>
    <xf numFmtId="180" fontId="3" fillId="0" borderId="3" xfId="0" applyNumberFormat="1" applyFont="1" applyFill="1" applyBorder="1" applyAlignment="1" applyProtection="1">
      <alignment horizontal="center" vertical="center"/>
    </xf>
    <xf numFmtId="180" fontId="3" fillId="0" borderId="6" xfId="0" applyNumberFormat="1" applyFont="1" applyFill="1" applyBorder="1" applyAlignment="1" applyProtection="1">
      <alignment horizontal="center" vertical="center"/>
    </xf>
    <xf numFmtId="49" fontId="31" fillId="7" borderId="0" xfId="0" applyNumberFormat="1" applyFont="1" applyFill="1" applyBorder="1" applyAlignment="1" applyProtection="1">
      <alignment horizontal="center" vertical="center"/>
      <protection locked="0"/>
    </xf>
    <xf numFmtId="182" fontId="30" fillId="0" borderId="0" xfId="0" applyNumberFormat="1" applyFont="1" applyFill="1" applyAlignment="1" applyProtection="1">
      <alignment horizontal="right"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181" fontId="3" fillId="0" borderId="0" xfId="0" applyNumberFormat="1" applyFont="1" applyFill="1" applyAlignment="1" applyProtection="1">
      <alignment horizontal="center" vertical="center" shrinkToFit="1"/>
    </xf>
    <xf numFmtId="181" fontId="3" fillId="0" borderId="3" xfId="0" applyNumberFormat="1" applyFont="1" applyFill="1" applyBorder="1" applyAlignment="1" applyProtection="1">
      <alignment horizontal="center" vertical="center" shrinkToFit="1"/>
    </xf>
    <xf numFmtId="181" fontId="3" fillId="0" borderId="6" xfId="0" applyNumberFormat="1" applyFont="1" applyFill="1" applyBorder="1" applyAlignment="1" applyProtection="1">
      <alignment horizontal="center" vertical="center" shrinkToFit="1"/>
    </xf>
    <xf numFmtId="0" fontId="5" fillId="2" borderId="2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27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180" fontId="3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center" vertical="center"/>
    </xf>
    <xf numFmtId="181" fontId="3" fillId="0" borderId="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56" fontId="7" fillId="2" borderId="26" xfId="0" applyNumberFormat="1" applyFont="1" applyFill="1" applyBorder="1" applyAlignment="1" applyProtection="1">
      <alignment horizontal="center" vertical="center"/>
      <protection locked="0"/>
    </xf>
    <xf numFmtId="56" fontId="7" fillId="2" borderId="2" xfId="0" applyNumberFormat="1" applyFont="1" applyFill="1" applyBorder="1" applyAlignment="1" applyProtection="1">
      <alignment horizontal="center" vertical="center"/>
      <protection locked="0"/>
    </xf>
    <xf numFmtId="56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horizontal="right" vertical="center"/>
    </xf>
    <xf numFmtId="182" fontId="3" fillId="0" borderId="3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184" fontId="5" fillId="0" borderId="0" xfId="0" applyNumberFormat="1" applyFont="1" applyFill="1" applyAlignment="1" applyProtection="1">
      <alignment horizontal="center" vertical="center" shrinkToFit="1"/>
    </xf>
    <xf numFmtId="184" fontId="5" fillId="0" borderId="24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Fill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標準" xfId="0" builtinId="0"/>
    <cellStyle name="標準_申込書一式" xfId="1" xr:uid="{00000000-0005-0000-0000-000001000000}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9CC"/>
      <color rgb="FFCCFFFF"/>
      <color rgb="FF99FF99"/>
      <color rgb="FF66FFCC"/>
      <color rgb="FF66FFFF"/>
      <color rgb="FF99FFCC"/>
      <color rgb="FFCCFFCC"/>
      <color rgb="FF66FF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31</xdr:row>
      <xdr:rowOff>0</xdr:rowOff>
    </xdr:from>
    <xdr:to>
      <xdr:col>19</xdr:col>
      <xdr:colOff>476250</xdr:colOff>
      <xdr:row>31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1677650" y="97059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37</xdr:row>
      <xdr:rowOff>0</xdr:rowOff>
    </xdr:from>
    <xdr:to>
      <xdr:col>19</xdr:col>
      <xdr:colOff>476250</xdr:colOff>
      <xdr:row>37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1677650" y="107727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28</xdr:row>
      <xdr:rowOff>0</xdr:rowOff>
    </xdr:from>
    <xdr:to>
      <xdr:col>19</xdr:col>
      <xdr:colOff>476250</xdr:colOff>
      <xdr:row>28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1677650" y="93630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62</xdr:row>
      <xdr:rowOff>0</xdr:rowOff>
    </xdr:from>
    <xdr:to>
      <xdr:col>19</xdr:col>
      <xdr:colOff>476250</xdr:colOff>
      <xdr:row>62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1677650" y="150971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60</xdr:row>
      <xdr:rowOff>0</xdr:rowOff>
    </xdr:from>
    <xdr:to>
      <xdr:col>19</xdr:col>
      <xdr:colOff>476250</xdr:colOff>
      <xdr:row>60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1677650" y="14859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19</xdr:col>
      <xdr:colOff>28575</xdr:colOff>
      <xdr:row>57</xdr:row>
      <xdr:rowOff>0</xdr:rowOff>
    </xdr:from>
    <xdr:to>
      <xdr:col>19</xdr:col>
      <xdr:colOff>476250</xdr:colOff>
      <xdr:row>57</xdr:row>
      <xdr:rowOff>0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1677650" y="1460182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241300</xdr:colOff>
      <xdr:row>6</xdr:row>
      <xdr:rowOff>104775</xdr:rowOff>
    </xdr:from>
    <xdr:to>
      <xdr:col>11</xdr:col>
      <xdr:colOff>260350</xdr:colOff>
      <xdr:row>14</xdr:row>
      <xdr:rowOff>292100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241300" y="1806575"/>
          <a:ext cx="5441950" cy="3578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FIA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マスターズスイミング選手権大会２０１１出場にあたり、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３．私は、今大会要項記載の「個人情報の取り扱い」について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同意いたします。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４．私は、ホームページに競技結果を掲載することを同意いた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　します。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152400</xdr:rowOff>
    </xdr:from>
    <xdr:to>
      <xdr:col>14</xdr:col>
      <xdr:colOff>600075</xdr:colOff>
      <xdr:row>3</xdr:row>
      <xdr:rowOff>180975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5172075" y="600075"/>
          <a:ext cx="333375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（社）日本マスターズ水泳協会・チーム登録Ｎｏ</a:t>
          </a:r>
        </a:p>
      </xdr:txBody>
    </xdr:sp>
    <xdr:clientData/>
  </xdr:twoCellAnchor>
  <xdr:oneCellAnchor>
    <xdr:from>
      <xdr:col>1</xdr:col>
      <xdr:colOff>352425</xdr:colOff>
      <xdr:row>3</xdr:row>
      <xdr:rowOff>114300</xdr:rowOff>
    </xdr:from>
    <xdr:ext cx="2562496" cy="218586"/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835025" y="863600"/>
          <a:ext cx="2562496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 会 会 長　　　　　　　藤原　達治郎 殿</a:t>
          </a:r>
        </a:p>
      </xdr:txBody>
    </xdr:sp>
    <xdr:clientData/>
  </xdr:oneCellAnchor>
  <xdr:twoCellAnchor>
    <xdr:from>
      <xdr:col>11</xdr:col>
      <xdr:colOff>114300</xdr:colOff>
      <xdr:row>17</xdr:row>
      <xdr:rowOff>200025</xdr:rowOff>
    </xdr:from>
    <xdr:to>
      <xdr:col>15</xdr:col>
      <xdr:colOff>1619250</xdr:colOff>
      <xdr:row>19</xdr:row>
      <xdr:rowOff>279400</xdr:rowOff>
    </xdr:to>
    <xdr:sp macro="" textlink="" fLocksText="0">
      <xdr:nvSpPr>
        <xdr:cNvPr id="6158" name="Text Box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5537200" y="6626225"/>
          <a:ext cx="4705350" cy="104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誓約書は印刷し、署名押印をいただき、郵送にて必ず１月末日までに「ＦＩＡ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マスターズスイミング選手権大会２０１１」事務局までお送り下さい。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endParaRPr lang="en-US" altLang="ja-JP" sz="1100" b="1">
            <a:latin typeface="+mn-lt"/>
            <a:ea typeface="+mn-ea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F69"/>
  <sheetViews>
    <sheetView showGridLines="0" topLeftCell="A16" zoomScaleNormal="100" workbookViewId="0">
      <selection activeCell="G25" sqref="G25:I25"/>
    </sheetView>
  </sheetViews>
  <sheetFormatPr defaultColWidth="9.109375" defaultRowHeight="22.5" customHeight="1" x14ac:dyDescent="0.15"/>
  <cols>
    <col min="1" max="1" width="5.33203125" style="4" customWidth="1"/>
    <col min="2" max="2" width="22.5546875" style="4" customWidth="1"/>
    <col min="3" max="27" width="3.6640625" style="4" customWidth="1"/>
    <col min="28" max="28" width="13" style="4" hidden="1" customWidth="1"/>
    <col min="29" max="32" width="9.109375" style="4" hidden="1" customWidth="1"/>
    <col min="33" max="39" width="0" style="4" hidden="1" customWidth="1"/>
    <col min="40" max="16384" width="9.109375" style="4"/>
  </cols>
  <sheetData>
    <row r="1" spans="2:30" ht="18" customHeight="1" x14ac:dyDescent="0.15">
      <c r="B1" s="2" t="s">
        <v>318</v>
      </c>
      <c r="C1" s="2"/>
      <c r="D1" s="2"/>
      <c r="E1" s="2"/>
      <c r="F1" s="2"/>
      <c r="G1" s="2"/>
      <c r="H1" s="2"/>
      <c r="I1" s="2"/>
      <c r="J1" s="2"/>
      <c r="U1" s="284" t="s">
        <v>74</v>
      </c>
      <c r="V1" s="285"/>
      <c r="W1" s="285"/>
      <c r="X1" s="286"/>
      <c r="AB1" s="218">
        <v>44815</v>
      </c>
    </row>
    <row r="2" spans="2:30" ht="12.75" customHeight="1" x14ac:dyDescent="0.15">
      <c r="B2" s="189" t="s">
        <v>336</v>
      </c>
      <c r="C2" s="1"/>
      <c r="D2" s="1"/>
      <c r="E2" s="1"/>
      <c r="F2" s="1"/>
      <c r="G2" s="1"/>
      <c r="H2" s="1"/>
      <c r="I2" s="1"/>
      <c r="J2" s="1"/>
      <c r="P2" s="7" t="s">
        <v>61</v>
      </c>
      <c r="Q2" s="57"/>
      <c r="R2" s="57"/>
      <c r="S2" s="7"/>
      <c r="T2" s="7"/>
      <c r="U2" s="7"/>
      <c r="V2" s="7"/>
      <c r="W2" s="7"/>
    </row>
    <row r="3" spans="2:30" ht="12.75" customHeight="1" x14ac:dyDescent="0.15">
      <c r="B3" s="1"/>
      <c r="C3" s="1"/>
      <c r="D3" s="1"/>
      <c r="E3" s="1"/>
      <c r="F3" s="1"/>
      <c r="G3" s="1"/>
      <c r="H3" s="1"/>
      <c r="I3" s="1"/>
      <c r="J3" s="1"/>
      <c r="T3" s="248"/>
      <c r="U3" s="248"/>
      <c r="V3" s="248"/>
      <c r="W3" s="248"/>
      <c r="X3" s="248"/>
    </row>
    <row r="4" spans="2:30" ht="19.5" customHeight="1" x14ac:dyDescent="0.15">
      <c r="B4" s="179" t="s">
        <v>0</v>
      </c>
      <c r="C4" s="208">
        <v>0</v>
      </c>
      <c r="D4" s="208">
        <v>1</v>
      </c>
      <c r="E4" s="180" t="s">
        <v>22</v>
      </c>
      <c r="F4" s="224" t="s">
        <v>288</v>
      </c>
      <c r="G4" s="224"/>
      <c r="H4" s="224"/>
      <c r="I4" s="168"/>
      <c r="P4" s="40" t="s">
        <v>2</v>
      </c>
      <c r="Q4" s="287"/>
      <c r="R4" s="288"/>
      <c r="S4" s="288"/>
      <c r="T4" s="288"/>
      <c r="U4" s="288"/>
      <c r="V4" s="289"/>
      <c r="W4" s="37"/>
      <c r="AB4" s="14" t="str">
        <f>IF(C4="","",C4&amp;D4&amp;F4&amp;G4&amp;H4)</f>
        <v>01001</v>
      </c>
    </row>
    <row r="5" spans="2:30" ht="9" customHeight="1" x14ac:dyDescent="0.15">
      <c r="B5" s="18"/>
    </row>
    <row r="6" spans="2:30" ht="19.5" customHeight="1" x14ac:dyDescent="0.15">
      <c r="B6" s="40" t="s">
        <v>1</v>
      </c>
      <c r="C6" s="290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/>
      <c r="AD6" s="4" t="s">
        <v>155</v>
      </c>
    </row>
    <row r="7" spans="2:30" ht="9" customHeight="1" x14ac:dyDescent="0.15">
      <c r="B7" s="18"/>
      <c r="AD7" s="4" t="s">
        <v>156</v>
      </c>
    </row>
    <row r="8" spans="2:30" ht="14.25" customHeight="1" x14ac:dyDescent="0.15">
      <c r="B8" s="45" t="s">
        <v>27</v>
      </c>
      <c r="C8" s="231"/>
      <c r="D8" s="232"/>
      <c r="E8" s="232"/>
      <c r="F8" s="232"/>
      <c r="G8" s="232"/>
      <c r="H8" s="232"/>
      <c r="I8" s="232"/>
      <c r="J8" s="232"/>
      <c r="K8" s="233"/>
      <c r="M8" s="18"/>
      <c r="AB8" s="149">
        <v>40511</v>
      </c>
      <c r="AD8" s="4" t="s">
        <v>157</v>
      </c>
    </row>
    <row r="9" spans="2:30" ht="14.25" hidden="1" customHeight="1" x14ac:dyDescent="0.15">
      <c r="B9" s="45"/>
      <c r="C9" s="115"/>
      <c r="D9" s="114"/>
      <c r="E9" s="114"/>
      <c r="F9" s="114"/>
      <c r="G9" s="114"/>
      <c r="H9" s="114"/>
      <c r="I9" s="114"/>
      <c r="J9" s="114"/>
      <c r="K9" s="114"/>
      <c r="AB9" s="149">
        <v>40512</v>
      </c>
      <c r="AD9" s="4" t="s">
        <v>158</v>
      </c>
    </row>
    <row r="10" spans="2:30" ht="19.5" customHeight="1" x14ac:dyDescent="0.15">
      <c r="B10" s="40" t="s">
        <v>3</v>
      </c>
      <c r="C10" s="298"/>
      <c r="D10" s="298"/>
      <c r="E10" s="298"/>
      <c r="F10" s="298"/>
      <c r="G10" s="298"/>
      <c r="H10" s="298"/>
      <c r="I10" s="298"/>
      <c r="J10" s="298"/>
      <c r="K10" s="298"/>
      <c r="L10" s="38"/>
      <c r="Q10" s="116"/>
      <c r="R10" s="40" t="s">
        <v>75</v>
      </c>
      <c r="S10" s="299"/>
      <c r="T10" s="300"/>
      <c r="U10" s="300"/>
      <c r="V10" s="300"/>
      <c r="W10" s="300"/>
      <c r="X10" s="301"/>
      <c r="AB10" s="149">
        <v>40513</v>
      </c>
    </row>
    <row r="11" spans="2:30" ht="9" customHeight="1" x14ac:dyDescent="0.15">
      <c r="O11" s="117"/>
      <c r="AB11" s="149">
        <v>40514</v>
      </c>
    </row>
    <row r="12" spans="2:30" ht="19.5" customHeight="1" x14ac:dyDescent="0.15">
      <c r="B12" s="40" t="s">
        <v>4</v>
      </c>
      <c r="C12" s="11" t="s">
        <v>5</v>
      </c>
      <c r="D12" s="240"/>
      <c r="E12" s="241"/>
      <c r="F12" s="241"/>
      <c r="G12" s="241"/>
      <c r="H12" s="242"/>
      <c r="I12" s="56"/>
      <c r="J12" s="55"/>
      <c r="K12" s="55"/>
      <c r="L12" s="39"/>
      <c r="AB12" s="149">
        <v>40515</v>
      </c>
    </row>
    <row r="13" spans="2:30" ht="19.5" customHeight="1" x14ac:dyDescent="0.15"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5"/>
      <c r="AB13" s="149">
        <v>40516</v>
      </c>
    </row>
    <row r="14" spans="2:30" ht="19.5" customHeight="1" x14ac:dyDescent="0.15">
      <c r="D14" s="271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  <c r="AB14" s="149">
        <v>40517</v>
      </c>
    </row>
    <row r="15" spans="2:30" ht="19.5" customHeight="1" x14ac:dyDescent="0.15">
      <c r="B15" s="40"/>
      <c r="C15" s="41"/>
      <c r="D15" s="296" t="s">
        <v>6</v>
      </c>
      <c r="E15" s="297"/>
      <c r="F15" s="293"/>
      <c r="G15" s="294"/>
      <c r="H15" s="294"/>
      <c r="I15" s="294"/>
      <c r="J15" s="294"/>
      <c r="K15" s="294"/>
      <c r="L15" s="294"/>
      <c r="M15" s="295"/>
      <c r="O15" s="43" t="s">
        <v>25</v>
      </c>
      <c r="P15" s="267"/>
      <c r="Q15" s="268"/>
      <c r="R15" s="268"/>
      <c r="S15" s="268"/>
      <c r="T15" s="268"/>
      <c r="U15" s="268"/>
      <c r="V15" s="268"/>
      <c r="W15" s="269"/>
      <c r="AB15" s="149">
        <v>40518</v>
      </c>
    </row>
    <row r="16" spans="2:30" ht="19.5" customHeight="1" x14ac:dyDescent="0.15">
      <c r="B16" s="40"/>
      <c r="C16" s="41"/>
      <c r="D16" s="42"/>
      <c r="E16" s="44" t="s">
        <v>26</v>
      </c>
      <c r="F16" s="267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  <c r="AB16" s="149">
        <v>40519</v>
      </c>
    </row>
    <row r="17" spans="2:28" ht="18" customHeight="1" x14ac:dyDescent="0.15">
      <c r="B17" s="270" t="str">
        <f>IF(AND(AND($E$20="",$P$20=""),$T$30&gt;5),"※競技役員欄にご記入がありません。このままですと受付できません。","")</f>
        <v/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AB17" s="149">
        <v>40520</v>
      </c>
    </row>
    <row r="18" spans="2:28" ht="19.5" customHeight="1" x14ac:dyDescent="0.15">
      <c r="B18" s="8" t="s">
        <v>314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AB18" s="149">
        <v>40521</v>
      </c>
    </row>
    <row r="19" spans="2:28" ht="14.25" customHeight="1" x14ac:dyDescent="0.15">
      <c r="B19" s="40"/>
      <c r="C19" s="234" t="s">
        <v>27</v>
      </c>
      <c r="D19" s="235"/>
      <c r="E19" s="231"/>
      <c r="F19" s="232"/>
      <c r="G19" s="232"/>
      <c r="H19" s="232"/>
      <c r="I19" s="232"/>
      <c r="J19" s="232"/>
      <c r="K19" s="232"/>
      <c r="L19" s="232"/>
      <c r="M19" s="233"/>
      <c r="N19" s="234" t="s">
        <v>27</v>
      </c>
      <c r="O19" s="235"/>
      <c r="P19" s="231"/>
      <c r="Q19" s="232"/>
      <c r="R19" s="232"/>
      <c r="S19" s="232"/>
      <c r="T19" s="232"/>
      <c r="U19" s="232"/>
      <c r="V19" s="232"/>
      <c r="W19" s="232"/>
      <c r="X19" s="233"/>
      <c r="AB19" s="149">
        <v>40522</v>
      </c>
    </row>
    <row r="20" spans="2:28" ht="19.5" customHeight="1" x14ac:dyDescent="0.15">
      <c r="C20" s="281" t="s">
        <v>304</v>
      </c>
      <c r="D20" s="282"/>
      <c r="E20" s="277"/>
      <c r="F20" s="278"/>
      <c r="G20" s="278"/>
      <c r="H20" s="278"/>
      <c r="I20" s="278"/>
      <c r="J20" s="278"/>
      <c r="K20" s="278"/>
      <c r="L20" s="278"/>
      <c r="M20" s="279"/>
      <c r="N20" s="281" t="s">
        <v>305</v>
      </c>
      <c r="O20" s="282"/>
      <c r="P20" s="277"/>
      <c r="Q20" s="278"/>
      <c r="R20" s="278"/>
      <c r="S20" s="278"/>
      <c r="T20" s="278"/>
      <c r="U20" s="278"/>
      <c r="V20" s="278"/>
      <c r="W20" s="278"/>
      <c r="X20" s="279"/>
      <c r="AB20" s="149">
        <v>40523</v>
      </c>
    </row>
    <row r="21" spans="2:28" ht="19.5" customHeight="1" x14ac:dyDescent="0.15">
      <c r="B21" s="46"/>
      <c r="C21" s="280" t="s">
        <v>103</v>
      </c>
      <c r="D21" s="280"/>
      <c r="E21" s="280"/>
      <c r="F21" s="280"/>
      <c r="G21" s="274"/>
      <c r="H21" s="275"/>
      <c r="I21" s="276"/>
      <c r="J21" s="126"/>
      <c r="K21" s="126"/>
      <c r="N21" s="280" t="s">
        <v>103</v>
      </c>
      <c r="O21" s="280"/>
      <c r="P21" s="280"/>
      <c r="Q21" s="280"/>
      <c r="R21" s="274"/>
      <c r="S21" s="275"/>
      <c r="T21" s="276"/>
      <c r="U21" s="126"/>
      <c r="V21" s="126"/>
      <c r="AB21" s="149">
        <v>40524</v>
      </c>
    </row>
    <row r="22" spans="2:28" ht="19.5" customHeight="1" x14ac:dyDescent="0.15">
      <c r="B22" s="46"/>
      <c r="AB22" s="149">
        <v>40525</v>
      </c>
    </row>
    <row r="23" spans="2:28" ht="14.25" customHeight="1" x14ac:dyDescent="0.15">
      <c r="B23" s="46"/>
      <c r="C23" s="234" t="s">
        <v>27</v>
      </c>
      <c r="D23" s="235"/>
      <c r="E23" s="231"/>
      <c r="F23" s="232"/>
      <c r="G23" s="232"/>
      <c r="H23" s="232"/>
      <c r="I23" s="232"/>
      <c r="J23" s="232"/>
      <c r="K23" s="232"/>
      <c r="L23" s="232"/>
      <c r="M23" s="233"/>
      <c r="N23" s="234" t="s">
        <v>27</v>
      </c>
      <c r="O23" s="235"/>
      <c r="P23" s="231"/>
      <c r="Q23" s="232"/>
      <c r="R23" s="232"/>
      <c r="S23" s="232"/>
      <c r="T23" s="232"/>
      <c r="U23" s="232"/>
      <c r="V23" s="232"/>
      <c r="W23" s="232"/>
      <c r="X23" s="233"/>
      <c r="AB23" s="149">
        <v>40526</v>
      </c>
    </row>
    <row r="24" spans="2:28" ht="19.5" customHeight="1" x14ac:dyDescent="0.15">
      <c r="B24" s="15"/>
      <c r="C24" s="281" t="s">
        <v>306</v>
      </c>
      <c r="D24" s="282"/>
      <c r="E24" s="277"/>
      <c r="F24" s="278"/>
      <c r="G24" s="278"/>
      <c r="H24" s="278"/>
      <c r="I24" s="278"/>
      <c r="J24" s="278"/>
      <c r="K24" s="278"/>
      <c r="L24" s="278"/>
      <c r="M24" s="279"/>
      <c r="N24" s="281" t="s">
        <v>307</v>
      </c>
      <c r="O24" s="282"/>
      <c r="P24" s="277"/>
      <c r="Q24" s="278"/>
      <c r="R24" s="278"/>
      <c r="S24" s="278"/>
      <c r="T24" s="278"/>
      <c r="U24" s="278"/>
      <c r="V24" s="278"/>
      <c r="W24" s="278"/>
      <c r="X24" s="279"/>
      <c r="AB24" s="149">
        <v>40527</v>
      </c>
    </row>
    <row r="25" spans="2:28" ht="19.5" customHeight="1" x14ac:dyDescent="0.15">
      <c r="B25" s="15"/>
      <c r="C25" s="280" t="s">
        <v>103</v>
      </c>
      <c r="D25" s="280"/>
      <c r="E25" s="280"/>
      <c r="F25" s="280"/>
      <c r="G25" s="274"/>
      <c r="H25" s="275"/>
      <c r="I25" s="276"/>
      <c r="J25" s="126"/>
      <c r="K25" s="126"/>
      <c r="N25" s="280" t="s">
        <v>103</v>
      </c>
      <c r="O25" s="280"/>
      <c r="P25" s="280"/>
      <c r="Q25" s="280"/>
      <c r="R25" s="274"/>
      <c r="S25" s="275"/>
      <c r="T25" s="276"/>
      <c r="U25" s="126"/>
      <c r="V25" s="126"/>
      <c r="AB25" s="149"/>
    </row>
    <row r="26" spans="2:28" ht="20.25" customHeight="1" x14ac:dyDescent="0.15">
      <c r="B26" s="15"/>
      <c r="C26" s="283" t="s">
        <v>308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AB26" s="149"/>
    </row>
    <row r="27" spans="2:28" ht="11.25" customHeight="1" x14ac:dyDescent="0.15">
      <c r="B27" s="15"/>
      <c r="AB27" s="149"/>
    </row>
    <row r="28" spans="2:28" ht="19.5" customHeight="1" x14ac:dyDescent="0.15">
      <c r="B28" s="15" t="s">
        <v>28</v>
      </c>
      <c r="C28" s="4" t="s">
        <v>30</v>
      </c>
      <c r="G28" s="221">
        <f>申込一覧表!AQ66</f>
        <v>0</v>
      </c>
      <c r="H28" s="221"/>
      <c r="I28" s="221"/>
      <c r="J28" s="47"/>
      <c r="K28" s="47"/>
      <c r="L28" s="47"/>
      <c r="M28" s="47"/>
      <c r="N28" s="227"/>
      <c r="O28" s="227"/>
      <c r="P28" s="227"/>
      <c r="Q28" s="227"/>
      <c r="R28" s="47"/>
      <c r="S28" s="47"/>
      <c r="T28" s="217"/>
      <c r="U28" s="217"/>
      <c r="V28" s="47"/>
      <c r="AB28" s="149">
        <v>40528</v>
      </c>
    </row>
    <row r="29" spans="2:28" ht="19.5" customHeight="1" x14ac:dyDescent="0.15">
      <c r="B29" s="15"/>
      <c r="C29" s="111" t="s">
        <v>29</v>
      </c>
      <c r="D29" s="111"/>
      <c r="E29" s="111"/>
      <c r="F29" s="111"/>
      <c r="G29" s="222">
        <f>申込一覧表!AQ128</f>
        <v>0</v>
      </c>
      <c r="H29" s="222"/>
      <c r="I29" s="222"/>
      <c r="J29" s="47"/>
      <c r="K29" s="47"/>
      <c r="L29" s="47"/>
      <c r="M29" s="47"/>
      <c r="N29" s="227"/>
      <c r="O29" s="227"/>
      <c r="P29" s="227"/>
      <c r="Q29" s="227"/>
      <c r="R29" s="47"/>
      <c r="S29" s="47"/>
      <c r="T29" s="236"/>
      <c r="U29" s="236"/>
      <c r="V29" s="47"/>
      <c r="AB29" s="149">
        <v>40529</v>
      </c>
    </row>
    <row r="30" spans="2:28" ht="19.5" customHeight="1" x14ac:dyDescent="0.15">
      <c r="B30" s="15"/>
      <c r="C30" s="4" t="s">
        <v>31</v>
      </c>
      <c r="G30" s="223">
        <f>SUM(G28:I29)</f>
        <v>0</v>
      </c>
      <c r="H30" s="223"/>
      <c r="I30" s="223"/>
      <c r="J30" s="47"/>
      <c r="K30" s="47"/>
      <c r="L30" s="47"/>
      <c r="M30" s="47"/>
      <c r="N30" s="227"/>
      <c r="O30" s="227"/>
      <c r="P30" s="227"/>
      <c r="Q30" s="227"/>
      <c r="R30" s="47"/>
      <c r="S30" s="47"/>
      <c r="T30" s="236"/>
      <c r="U30" s="236"/>
      <c r="V30" s="47"/>
      <c r="AB30" s="149">
        <v>40530</v>
      </c>
    </row>
    <row r="31" spans="2:28" ht="11.25" customHeight="1" x14ac:dyDescent="0.15">
      <c r="B31" s="15"/>
      <c r="AB31" s="149">
        <v>40531</v>
      </c>
    </row>
    <row r="32" spans="2:28" ht="19.5" customHeight="1" x14ac:dyDescent="0.15">
      <c r="B32" s="15" t="s">
        <v>33</v>
      </c>
      <c r="C32" s="4" t="s">
        <v>30</v>
      </c>
      <c r="G32" s="228">
        <f>申込一覧表!AQ67</f>
        <v>0</v>
      </c>
      <c r="H32" s="228"/>
      <c r="I32" s="228"/>
      <c r="J32" s="47"/>
      <c r="K32" s="47"/>
      <c r="L32" s="47"/>
      <c r="M32" s="209" t="s">
        <v>332</v>
      </c>
      <c r="N32" s="209"/>
      <c r="O32" s="209"/>
      <c r="P32" s="50"/>
      <c r="Q32" s="213"/>
      <c r="R32" s="238">
        <f>申込一覧表!EB67</f>
        <v>0</v>
      </c>
      <c r="S32" s="238"/>
      <c r="T32" s="237"/>
      <c r="U32" s="237"/>
      <c r="V32" s="47"/>
      <c r="W32" s="47"/>
      <c r="AB32" s="149">
        <v>40532</v>
      </c>
    </row>
    <row r="33" spans="2:28" ht="19.5" customHeight="1" x14ac:dyDescent="0.15">
      <c r="B33" s="15"/>
      <c r="C33" s="111" t="s">
        <v>29</v>
      </c>
      <c r="D33" s="111"/>
      <c r="E33" s="111"/>
      <c r="F33" s="111"/>
      <c r="G33" s="229">
        <f>申込一覧表!AQ129</f>
        <v>0</v>
      </c>
      <c r="H33" s="229"/>
      <c r="I33" s="229"/>
      <c r="J33" s="111"/>
      <c r="K33" s="47"/>
      <c r="L33" s="47"/>
      <c r="M33" s="215" t="s">
        <v>333</v>
      </c>
      <c r="N33" s="215"/>
      <c r="O33" s="215"/>
      <c r="P33" s="216"/>
      <c r="Q33" s="214"/>
      <c r="R33" s="239">
        <f>申込一覧表!EB128</f>
        <v>0</v>
      </c>
      <c r="S33" s="239"/>
      <c r="T33" s="237"/>
      <c r="U33" s="237"/>
      <c r="V33" s="47"/>
      <c r="W33" s="47"/>
      <c r="AB33" s="149">
        <v>40533</v>
      </c>
    </row>
    <row r="34" spans="2:28" ht="19.5" customHeight="1" x14ac:dyDescent="0.15">
      <c r="B34" s="15"/>
      <c r="C34" s="4" t="s">
        <v>31</v>
      </c>
      <c r="G34" s="230">
        <f>SUM(G32:I33)</f>
        <v>0</v>
      </c>
      <c r="H34" s="230"/>
      <c r="I34" s="230"/>
      <c r="J34" s="47"/>
      <c r="K34" s="47"/>
      <c r="L34" s="47"/>
      <c r="M34" s="47" t="s">
        <v>334</v>
      </c>
      <c r="N34" s="209"/>
      <c r="O34" s="209"/>
      <c r="P34" s="50"/>
      <c r="Q34" s="213"/>
      <c r="R34" s="238">
        <f>SUM(R32:S33)</f>
        <v>0</v>
      </c>
      <c r="S34" s="238"/>
      <c r="T34" s="237"/>
      <c r="U34" s="237"/>
      <c r="V34" s="47"/>
      <c r="W34" s="47"/>
      <c r="AB34" s="149">
        <v>40534</v>
      </c>
    </row>
    <row r="35" spans="2:28" ht="11.25" customHeight="1" x14ac:dyDescent="0.15">
      <c r="B35" s="15"/>
      <c r="AB35" s="149">
        <v>40535</v>
      </c>
    </row>
    <row r="36" spans="2:28" ht="19.5" customHeight="1" x14ac:dyDescent="0.15">
      <c r="B36" s="15" t="s">
        <v>32</v>
      </c>
      <c r="C36" s="247" t="s">
        <v>319</v>
      </c>
      <c r="D36" s="247"/>
      <c r="E36" s="247"/>
      <c r="F36" s="247"/>
      <c r="G36" s="247"/>
      <c r="H36" s="226">
        <f>リレーオーダー用紙!K24</f>
        <v>0</v>
      </c>
      <c r="I36" s="226"/>
      <c r="J36" s="226"/>
      <c r="K36" s="47"/>
      <c r="L36" s="247" t="s">
        <v>321</v>
      </c>
      <c r="M36" s="247"/>
      <c r="N36" s="247"/>
      <c r="O36" s="247"/>
      <c r="P36" s="247"/>
      <c r="Q36" s="226">
        <f>リレーオーダー用紙!K34</f>
        <v>0</v>
      </c>
      <c r="R36" s="226"/>
      <c r="S36" s="226"/>
      <c r="AB36" s="149">
        <v>40536</v>
      </c>
    </row>
    <row r="37" spans="2:28" ht="19.5" customHeight="1" x14ac:dyDescent="0.15">
      <c r="B37" s="15"/>
      <c r="C37" s="111" t="s">
        <v>320</v>
      </c>
      <c r="D37" s="111"/>
      <c r="E37" s="111"/>
      <c r="F37" s="111"/>
      <c r="G37" s="111"/>
      <c r="H37" s="260">
        <f>リレーオーダー用紙!K44</f>
        <v>0</v>
      </c>
      <c r="I37" s="260"/>
      <c r="J37" s="260"/>
      <c r="K37" s="111"/>
      <c r="L37" s="111" t="s">
        <v>322</v>
      </c>
      <c r="M37" s="111"/>
      <c r="N37" s="111"/>
      <c r="O37" s="111"/>
      <c r="P37" s="111"/>
      <c r="Q37" s="260">
        <f>リレーオーダー用紙!K54</f>
        <v>0</v>
      </c>
      <c r="R37" s="260"/>
      <c r="S37" s="260"/>
      <c r="AB37" s="149">
        <v>40537</v>
      </c>
    </row>
    <row r="38" spans="2:28" ht="19.5" hidden="1" customHeight="1" x14ac:dyDescent="0.15">
      <c r="B38" s="15"/>
      <c r="C38" s="117" t="s">
        <v>260</v>
      </c>
      <c r="H38" s="259">
        <f>リレーオーダー用紙!AV54</f>
        <v>0</v>
      </c>
      <c r="I38" s="259"/>
      <c r="J38" s="259"/>
      <c r="L38" s="174" t="s">
        <v>211</v>
      </c>
      <c r="M38" s="175"/>
      <c r="N38" s="175"/>
      <c r="O38" s="175"/>
      <c r="P38" s="176"/>
      <c r="Q38" s="225">
        <f>リレーオーダー用紙!AV64</f>
        <v>0</v>
      </c>
      <c r="R38" s="225"/>
      <c r="S38" s="225"/>
      <c r="T38" s="169"/>
      <c r="U38" s="169"/>
      <c r="AB38" s="149">
        <v>40538</v>
      </c>
    </row>
    <row r="39" spans="2:28" ht="19.5" customHeight="1" x14ac:dyDescent="0.15">
      <c r="B39" s="15"/>
      <c r="L39" s="4" t="s">
        <v>34</v>
      </c>
      <c r="P39" s="259">
        <f>SUM(H36:J37)+SUM(Q36:S37)</f>
        <v>0</v>
      </c>
      <c r="Q39" s="259"/>
      <c r="R39" s="259"/>
      <c r="AB39" s="149">
        <v>40539</v>
      </c>
    </row>
    <row r="40" spans="2:28" ht="11.25" customHeight="1" x14ac:dyDescent="0.15">
      <c r="B40" s="15"/>
      <c r="P40" s="103"/>
      <c r="Q40" s="103"/>
      <c r="R40" s="103"/>
      <c r="AB40" s="149">
        <v>40540</v>
      </c>
    </row>
    <row r="41" spans="2:28" ht="19.5" customHeight="1" x14ac:dyDescent="0.15">
      <c r="B41" s="15" t="s">
        <v>35</v>
      </c>
      <c r="C41" s="4" t="s">
        <v>187</v>
      </c>
      <c r="H41" s="257">
        <v>800</v>
      </c>
      <c r="I41" s="257"/>
      <c r="J41" s="257"/>
      <c r="K41" s="4" t="s">
        <v>46</v>
      </c>
      <c r="L41" s="249">
        <f>G34</f>
        <v>0</v>
      </c>
      <c r="M41" s="227"/>
      <c r="N41" s="4" t="s">
        <v>303</v>
      </c>
      <c r="S41" s="4" t="s">
        <v>45</v>
      </c>
      <c r="T41" s="257">
        <f>H41*L41</f>
        <v>0</v>
      </c>
      <c r="U41" s="257"/>
      <c r="V41" s="257"/>
      <c r="W41" s="257"/>
      <c r="AB41" s="149">
        <v>40541</v>
      </c>
    </row>
    <row r="42" spans="2:28" ht="19.5" customHeight="1" x14ac:dyDescent="0.15">
      <c r="B42" s="15"/>
      <c r="C42" s="4" t="s">
        <v>335</v>
      </c>
      <c r="H42" s="257">
        <v>200</v>
      </c>
      <c r="I42" s="257"/>
      <c r="J42" s="257"/>
      <c r="K42" s="4" t="s">
        <v>46</v>
      </c>
      <c r="L42" s="249">
        <f>R34</f>
        <v>0</v>
      </c>
      <c r="M42" s="227"/>
      <c r="N42" s="4" t="s">
        <v>303</v>
      </c>
      <c r="S42" s="4" t="s">
        <v>45</v>
      </c>
      <c r="T42" s="257">
        <f>H42*L42</f>
        <v>0</v>
      </c>
      <c r="U42" s="257"/>
      <c r="V42" s="257"/>
      <c r="W42" s="257"/>
      <c r="AB42" s="149"/>
    </row>
    <row r="43" spans="2:28" ht="16.2" x14ac:dyDescent="0.15">
      <c r="B43" s="15"/>
      <c r="C43" s="4" t="s">
        <v>188</v>
      </c>
      <c r="H43" s="257">
        <v>1200</v>
      </c>
      <c r="I43" s="257"/>
      <c r="J43" s="257"/>
      <c r="K43" s="4" t="s">
        <v>46</v>
      </c>
      <c r="L43" s="249">
        <f>P39</f>
        <v>0</v>
      </c>
      <c r="M43" s="227"/>
      <c r="N43" s="4" t="s">
        <v>303</v>
      </c>
      <c r="S43" s="4" t="s">
        <v>45</v>
      </c>
      <c r="T43" s="257">
        <f>H43*L43</f>
        <v>0</v>
      </c>
      <c r="U43" s="257"/>
      <c r="V43" s="257"/>
      <c r="W43" s="257"/>
      <c r="AB43" s="149"/>
    </row>
    <row r="44" spans="2:28" ht="19.5" customHeight="1" x14ac:dyDescent="0.15">
      <c r="B44" s="15"/>
      <c r="C44" s="253" t="s">
        <v>195</v>
      </c>
      <c r="D44" s="253"/>
      <c r="E44" s="253"/>
      <c r="F44" s="253"/>
      <c r="G44" s="253"/>
      <c r="H44" s="264">
        <v>800</v>
      </c>
      <c r="I44" s="264"/>
      <c r="J44" s="264"/>
      <c r="K44" s="111" t="s">
        <v>47</v>
      </c>
      <c r="L44" s="265"/>
      <c r="M44" s="266"/>
      <c r="N44" s="111" t="s">
        <v>301</v>
      </c>
      <c r="O44" s="111"/>
      <c r="P44" s="111"/>
      <c r="Q44" s="111"/>
      <c r="R44" s="111"/>
      <c r="S44" s="111" t="s">
        <v>45</v>
      </c>
      <c r="T44" s="264">
        <f>H44*L44</f>
        <v>0</v>
      </c>
      <c r="U44" s="264"/>
      <c r="V44" s="264"/>
      <c r="W44" s="264"/>
      <c r="AB44" s="149"/>
    </row>
    <row r="45" spans="2:28" ht="19.5" hidden="1" customHeight="1" x14ac:dyDescent="0.15">
      <c r="B45" s="15"/>
      <c r="C45" s="4" t="s">
        <v>286</v>
      </c>
      <c r="H45" s="257">
        <v>1000</v>
      </c>
      <c r="I45" s="257"/>
      <c r="J45" s="257"/>
      <c r="K45" s="4" t="s">
        <v>46</v>
      </c>
      <c r="L45" s="262"/>
      <c r="M45" s="263"/>
      <c r="N45" s="4" t="s">
        <v>301</v>
      </c>
      <c r="S45" s="4" t="s">
        <v>45</v>
      </c>
      <c r="T45" s="257">
        <f t="shared" ref="T45" si="0">H45*L45</f>
        <v>0</v>
      </c>
      <c r="U45" s="257"/>
      <c r="V45" s="257"/>
      <c r="W45" s="257"/>
      <c r="AB45" s="149">
        <v>40543</v>
      </c>
    </row>
    <row r="46" spans="2:28" ht="19.5" hidden="1" customHeight="1" x14ac:dyDescent="0.15">
      <c r="B46" s="15"/>
      <c r="C46" s="111" t="s">
        <v>287</v>
      </c>
      <c r="D46" s="111"/>
      <c r="E46" s="111"/>
      <c r="F46" s="111"/>
      <c r="G46" s="111"/>
      <c r="H46" s="264">
        <v>100</v>
      </c>
      <c r="I46" s="264"/>
      <c r="J46" s="264"/>
      <c r="K46" s="111" t="s">
        <v>46</v>
      </c>
      <c r="L46" s="265"/>
      <c r="M46" s="266"/>
      <c r="N46" s="111" t="s">
        <v>302</v>
      </c>
      <c r="O46" s="111"/>
      <c r="P46" s="111"/>
      <c r="Q46" s="111"/>
      <c r="R46" s="111"/>
      <c r="S46" s="111" t="s">
        <v>45</v>
      </c>
      <c r="T46" s="264">
        <f>H46*L46</f>
        <v>0</v>
      </c>
      <c r="U46" s="264"/>
      <c r="V46" s="264"/>
      <c r="W46" s="264"/>
      <c r="AB46" s="149"/>
    </row>
    <row r="47" spans="2:28" ht="19.5" customHeight="1" x14ac:dyDescent="0.15">
      <c r="B47" s="15"/>
      <c r="C47" s="4" t="s">
        <v>37</v>
      </c>
      <c r="T47" s="257">
        <f>SUM(T41:W46)</f>
        <v>0</v>
      </c>
      <c r="U47" s="257"/>
      <c r="V47" s="257"/>
      <c r="W47" s="257"/>
      <c r="AB47" s="149">
        <v>40544</v>
      </c>
    </row>
    <row r="48" spans="2:28" ht="19.5" customHeight="1" x14ac:dyDescent="0.15">
      <c r="B48" s="15"/>
      <c r="T48" s="261"/>
      <c r="U48" s="261"/>
      <c r="V48" s="261"/>
      <c r="W48" s="261"/>
      <c r="AB48" s="149">
        <v>40545</v>
      </c>
    </row>
    <row r="49" spans="2:28" ht="19.5" hidden="1" customHeight="1" x14ac:dyDescent="0.15">
      <c r="B49" s="15"/>
      <c r="C49" s="4" t="s">
        <v>64</v>
      </c>
      <c r="T49" s="102"/>
      <c r="U49" s="102"/>
      <c r="V49" s="102"/>
      <c r="W49" s="102"/>
      <c r="AB49" s="149">
        <v>40546</v>
      </c>
    </row>
    <row r="50" spans="2:28" ht="11.25" hidden="1" customHeight="1" x14ac:dyDescent="0.15">
      <c r="B50" s="15"/>
      <c r="C50" s="4" t="s">
        <v>63</v>
      </c>
      <c r="T50" s="102"/>
      <c r="U50" s="102"/>
      <c r="V50" s="102"/>
      <c r="W50" s="102"/>
      <c r="AB50" s="149">
        <v>40547</v>
      </c>
    </row>
    <row r="51" spans="2:28" ht="19.5" hidden="1" customHeight="1" x14ac:dyDescent="0.15">
      <c r="B51" s="15" t="s">
        <v>62</v>
      </c>
      <c r="C51" s="250"/>
      <c r="D51" s="251"/>
      <c r="E51" s="251"/>
      <c r="F51" s="252"/>
      <c r="G51" s="4" t="s">
        <v>65</v>
      </c>
      <c r="H51" s="254"/>
      <c r="I51" s="255"/>
      <c r="J51" s="255"/>
      <c r="K51" s="255"/>
      <c r="L51" s="255"/>
      <c r="M51" s="255"/>
      <c r="N51" s="255"/>
      <c r="O51" s="255"/>
      <c r="P51" s="255"/>
      <c r="Q51" s="255"/>
      <c r="R51" s="256"/>
      <c r="S51" s="4" t="s">
        <v>66</v>
      </c>
      <c r="T51" s="102"/>
      <c r="U51" s="102"/>
      <c r="V51" s="102"/>
      <c r="W51" s="102"/>
      <c r="AB51" s="149">
        <v>40548</v>
      </c>
    </row>
    <row r="52" spans="2:28" ht="19.5" hidden="1" customHeight="1" x14ac:dyDescent="0.15">
      <c r="B52" s="15"/>
      <c r="C52" s="254"/>
      <c r="D52" s="255"/>
      <c r="E52" s="255"/>
      <c r="F52" s="255"/>
      <c r="G52" s="255"/>
      <c r="H52" s="255"/>
      <c r="I52" s="255"/>
      <c r="J52" s="255"/>
      <c r="K52" s="256"/>
      <c r="L52" s="248" t="s">
        <v>67</v>
      </c>
      <c r="M52" s="248"/>
      <c r="N52" s="258">
        <f>T47</f>
        <v>0</v>
      </c>
      <c r="O52" s="227"/>
      <c r="P52" s="227"/>
      <c r="Q52" s="227"/>
      <c r="R52" s="227"/>
      <c r="S52" s="4" t="s">
        <v>68</v>
      </c>
      <c r="AB52" s="149">
        <v>40549</v>
      </c>
    </row>
    <row r="53" spans="2:28" ht="19.5" hidden="1" customHeight="1" x14ac:dyDescent="0.15">
      <c r="B53" s="1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AB53" s="149">
        <v>40550</v>
      </c>
    </row>
    <row r="54" spans="2:28" ht="19.5" hidden="1" customHeight="1" x14ac:dyDescent="0.15">
      <c r="B54" s="40"/>
      <c r="C54" s="104"/>
      <c r="D54" s="105"/>
      <c r="E54" s="105"/>
      <c r="F54" s="105"/>
      <c r="G54" s="105"/>
      <c r="H54" s="105"/>
      <c r="I54" s="106"/>
      <c r="J54" s="106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7"/>
      <c r="AB54" s="149">
        <v>40551</v>
      </c>
    </row>
    <row r="55" spans="2:28" ht="24" hidden="1" customHeight="1" x14ac:dyDescent="0.15">
      <c r="C55" s="108"/>
      <c r="D55" s="47"/>
      <c r="E55" s="113" t="s">
        <v>69</v>
      </c>
      <c r="F55" s="47"/>
      <c r="G55" s="47"/>
      <c r="H55" s="47"/>
      <c r="I55" s="49"/>
      <c r="J55" s="48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09"/>
      <c r="AB55" s="149">
        <v>40552</v>
      </c>
    </row>
    <row r="56" spans="2:28" ht="12.75" hidden="1" customHeight="1" x14ac:dyDescent="0.15">
      <c r="C56" s="108"/>
      <c r="D56" s="47"/>
      <c r="E56" s="113" t="s">
        <v>70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09"/>
      <c r="AB56" s="149">
        <v>40553</v>
      </c>
    </row>
    <row r="57" spans="2:28" ht="21" hidden="1" x14ac:dyDescent="0.15">
      <c r="C57" s="108"/>
      <c r="D57" s="47"/>
      <c r="E57" s="113" t="s">
        <v>71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09"/>
      <c r="AB57" s="149">
        <v>40554</v>
      </c>
    </row>
    <row r="58" spans="2:28" ht="28.2" hidden="1" x14ac:dyDescent="0.25">
      <c r="C58" s="108"/>
      <c r="D58" s="47"/>
      <c r="E58" s="113" t="s" ph="1">
        <v>72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09"/>
      <c r="AB58" s="149">
        <v>40555</v>
      </c>
    </row>
    <row r="59" spans="2:28" ht="14.4" hidden="1" x14ac:dyDescent="0.15"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2"/>
      <c r="AB59" s="149">
        <v>40556</v>
      </c>
    </row>
    <row r="60" spans="2:28" ht="14.4" hidden="1" x14ac:dyDescent="0.15">
      <c r="AB60" s="149">
        <v>40557</v>
      </c>
    </row>
    <row r="61" spans="2:28" ht="12.75" hidden="1" customHeight="1" x14ac:dyDescent="0.15"/>
    <row r="62" spans="2:28" ht="22.5" hidden="1" customHeight="1" x14ac:dyDescent="0.15"/>
    <row r="63" spans="2:28" ht="22.5" hidden="1" customHeight="1" x14ac:dyDescent="0.15"/>
    <row r="64" spans="2:28" ht="22.5" customHeight="1" x14ac:dyDescent="0.15">
      <c r="C64" s="246"/>
      <c r="D64" s="246"/>
      <c r="E64" s="246"/>
      <c r="F64" s="246"/>
      <c r="G64" s="246"/>
      <c r="H64" s="246"/>
      <c r="N64" s="116"/>
    </row>
    <row r="65" spans="2:14" ht="22.5" customHeight="1" x14ac:dyDescent="0.15">
      <c r="C65" s="246"/>
      <c r="D65" s="246"/>
      <c r="E65" s="246"/>
      <c r="F65" s="246"/>
      <c r="G65" s="246"/>
      <c r="H65" s="246"/>
      <c r="N65" s="116"/>
    </row>
    <row r="66" spans="2:14" ht="22.5" hidden="1" customHeight="1" x14ac:dyDescent="0.15">
      <c r="B66" s="40" t="s">
        <v>7</v>
      </c>
      <c r="C66" s="246">
        <v>41336</v>
      </c>
      <c r="D66" s="246"/>
      <c r="E66" s="246"/>
      <c r="F66" s="246"/>
      <c r="G66" s="246"/>
      <c r="H66" s="246"/>
    </row>
    <row r="67" spans="2:14" ht="22.5" hidden="1" customHeight="1" x14ac:dyDescent="0.15">
      <c r="B67" s="40" t="s">
        <v>8</v>
      </c>
      <c r="C67" s="246">
        <v>41336</v>
      </c>
      <c r="D67" s="246"/>
      <c r="E67" s="246"/>
      <c r="F67" s="246"/>
      <c r="G67" s="246"/>
      <c r="H67" s="246"/>
    </row>
    <row r="68" spans="2:14" ht="22.5" hidden="1" customHeight="1" x14ac:dyDescent="0.15">
      <c r="B68" s="40" t="s">
        <v>145</v>
      </c>
      <c r="C68" s="246"/>
      <c r="D68" s="246"/>
      <c r="E68" s="246"/>
      <c r="F68" s="246"/>
      <c r="G68" s="246"/>
      <c r="H68" s="246"/>
    </row>
    <row r="69" spans="2:14" ht="22.5" hidden="1" customHeight="1" x14ac:dyDescent="0.15">
      <c r="B69" s="40" t="s">
        <v>144</v>
      </c>
      <c r="C69" s="246">
        <v>41317</v>
      </c>
      <c r="D69" s="246"/>
      <c r="E69" s="246"/>
      <c r="F69" s="246"/>
      <c r="G69" s="246"/>
      <c r="H69" s="246"/>
    </row>
  </sheetData>
  <sheetProtection algorithmName="SHA-512" hashValue="JIU73oRwqcrEHeL7q7z8nZG4fzE3h2KENa0Fq99CKoZ9UAuZwyAjSY5qSVi34TrdJ4oyifxtSGtHFj4qRQ1Ytg==" saltValue="ri5kKLxpJkqhCeZxcNlExw==" spinCount="100000" sheet="1" selectLockedCells="1"/>
  <mergeCells count="102">
    <mergeCell ref="U1:X1"/>
    <mergeCell ref="Q4:V4"/>
    <mergeCell ref="C6:W6"/>
    <mergeCell ref="T3:X3"/>
    <mergeCell ref="E20:M20"/>
    <mergeCell ref="N19:O19"/>
    <mergeCell ref="C19:D19"/>
    <mergeCell ref="C20:D20"/>
    <mergeCell ref="N20:O20"/>
    <mergeCell ref="C8:K8"/>
    <mergeCell ref="E19:M19"/>
    <mergeCell ref="P19:X19"/>
    <mergeCell ref="F15:M15"/>
    <mergeCell ref="D15:E15"/>
    <mergeCell ref="P15:W15"/>
    <mergeCell ref="C10:K10"/>
    <mergeCell ref="S10:X10"/>
    <mergeCell ref="T42:W42"/>
    <mergeCell ref="T41:W41"/>
    <mergeCell ref="C23:D23"/>
    <mergeCell ref="F16:W16"/>
    <mergeCell ref="B17:X17"/>
    <mergeCell ref="D14:W14"/>
    <mergeCell ref="P29:Q29"/>
    <mergeCell ref="P30:Q30"/>
    <mergeCell ref="N29:O29"/>
    <mergeCell ref="R21:T21"/>
    <mergeCell ref="P20:X20"/>
    <mergeCell ref="N21:Q21"/>
    <mergeCell ref="C21:F21"/>
    <mergeCell ref="G21:I21"/>
    <mergeCell ref="P24:X24"/>
    <mergeCell ref="C24:D24"/>
    <mergeCell ref="N24:O24"/>
    <mergeCell ref="E24:M24"/>
    <mergeCell ref="E23:M23"/>
    <mergeCell ref="C26:X26"/>
    <mergeCell ref="C25:F25"/>
    <mergeCell ref="N25:Q25"/>
    <mergeCell ref="G25:I25"/>
    <mergeCell ref="R25:T25"/>
    <mergeCell ref="T43:W43"/>
    <mergeCell ref="T48:W48"/>
    <mergeCell ref="H51:R51"/>
    <mergeCell ref="H43:J43"/>
    <mergeCell ref="L43:M43"/>
    <mergeCell ref="L45:M45"/>
    <mergeCell ref="H44:J44"/>
    <mergeCell ref="T45:W45"/>
    <mergeCell ref="T47:W47"/>
    <mergeCell ref="T44:W44"/>
    <mergeCell ref="L46:M46"/>
    <mergeCell ref="H46:J46"/>
    <mergeCell ref="T46:W46"/>
    <mergeCell ref="H45:J45"/>
    <mergeCell ref="L44:M44"/>
    <mergeCell ref="C68:H68"/>
    <mergeCell ref="C69:H69"/>
    <mergeCell ref="C36:G36"/>
    <mergeCell ref="L52:M52"/>
    <mergeCell ref="L41:M41"/>
    <mergeCell ref="C51:F51"/>
    <mergeCell ref="C44:G44"/>
    <mergeCell ref="C66:H66"/>
    <mergeCell ref="C67:H67"/>
    <mergeCell ref="C65:H65"/>
    <mergeCell ref="C64:H64"/>
    <mergeCell ref="L36:P36"/>
    <mergeCell ref="C52:K52"/>
    <mergeCell ref="H41:J41"/>
    <mergeCell ref="N52:R52"/>
    <mergeCell ref="H36:J36"/>
    <mergeCell ref="L42:M42"/>
    <mergeCell ref="H42:J42"/>
    <mergeCell ref="P39:R39"/>
    <mergeCell ref="Q37:S37"/>
    <mergeCell ref="H37:J37"/>
    <mergeCell ref="H38:J38"/>
    <mergeCell ref="G28:I28"/>
    <mergeCell ref="G29:I29"/>
    <mergeCell ref="G30:I30"/>
    <mergeCell ref="F4:H4"/>
    <mergeCell ref="Q38:S38"/>
    <mergeCell ref="Q36:S36"/>
    <mergeCell ref="N30:O30"/>
    <mergeCell ref="G32:I32"/>
    <mergeCell ref="G33:I33"/>
    <mergeCell ref="G34:I34"/>
    <mergeCell ref="P23:X23"/>
    <mergeCell ref="N23:O23"/>
    <mergeCell ref="T30:U30"/>
    <mergeCell ref="P28:Q28"/>
    <mergeCell ref="T29:U29"/>
    <mergeCell ref="N28:O28"/>
    <mergeCell ref="T32:U32"/>
    <mergeCell ref="T34:U34"/>
    <mergeCell ref="T33:U33"/>
    <mergeCell ref="R32:S32"/>
    <mergeCell ref="R33:S33"/>
    <mergeCell ref="R34:S34"/>
    <mergeCell ref="D12:H12"/>
    <mergeCell ref="D13:W13"/>
  </mergeCells>
  <phoneticPr fontId="2"/>
  <dataValidations xWindow="344" yWindow="836" count="27">
    <dataValidation imeMode="on" allowBlank="1" showInputMessage="1" showErrorMessage="1" promptTitle="競技役員" sqref="C21 N21 U21:V21 J21:K21 J25:K25 C25 U25:V25 N25" xr:uid="{00000000-0002-0000-0000-000000000000}"/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1000000}">
      <formula1>0</formula1>
      <formula2>8</formula2>
    </dataValidation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I4" xr:uid="{00000000-0002-0000-0000-000002000000}">
      <formula1>0</formula1>
      <formula2>9</formula2>
    </dataValidation>
    <dataValidation imeMode="on" allowBlank="1" showInputMessage="1" showErrorMessage="1" errorTitle="入力確認" error="全角６文字以内で入力して下さい。" promptTitle="略称名" prompt="チーム略称を全角６文字以内で入力してください。" sqref="Q4:V4" xr:uid="{00000000-0002-0000-0000-000003000000}"/>
    <dataValidation imeMode="on" allowBlank="1" showInputMessage="1" showErrorMessage="1" promptTitle="申込責任者名" prompt="申込責任者名を入力して下さい。" sqref="C10:K10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2:K12" xr:uid="{00000000-0002-0000-0000-000005000000}">
      <formula1>0</formula1>
      <formula2>9</formula2>
    </dataValidation>
    <dataValidation imeMode="on" allowBlank="1" showInputMessage="1" showErrorMessage="1" promptTitle="連絡先住所" prompt="連絡先住所を都道府県名から入力して下さい。" sqref="D13:W14" xr:uid="{00000000-0002-0000-0000-000006000000}"/>
    <dataValidation imeMode="off" allowBlank="1" showInputMessage="1" showErrorMessage="1" promptTitle="電話番号" prompt="連絡先電話番号を市外局番から入力して下さい。" sqref="F15:M15" xr:uid="{00000000-0002-0000-0000-000007000000}"/>
    <dataValidation imeMode="off" allowBlank="1" showInputMessage="1" showErrorMessage="1" promptTitle="ＦＡＸ番号" prompt="連絡先ＦＡＸ番号を市外局番から入力して下さい、" sqref="P15:W15" xr:uid="{00000000-0002-0000-0000-000008000000}"/>
    <dataValidation imeMode="off" allowBlank="1" showInputMessage="1" showErrorMessage="1" promptTitle="メールアドレス" prompt="連絡先電子メールアドレスを入力して下さい。" sqref="F16:W16" xr:uid="{00000000-0002-0000-0000-000009000000}"/>
    <dataValidation imeMode="halfKatakana" allowBlank="1" showInputMessage="1" showErrorMessage="1" promptTitle="競技役員フリガナ" prompt="派遣競技役員のフリガナを半角カタカナで入力して下さい。" sqref="P23 P19 E23 E19:M19" xr:uid="{00000000-0002-0000-0000-00000A000000}"/>
    <dataValidation type="whole" allowBlank="1" showInputMessage="1" showErrorMessage="1" promptTitle="特別参加者数" sqref="N30:O30 N34:O34" xr:uid="{00000000-0002-0000-0000-00000B000000}">
      <formula1>0</formula1>
      <formula2>40</formula2>
    </dataValidation>
    <dataValidation type="whole" imeMode="off" allowBlank="1" showInputMessage="1" showErrorMessage="1" prompt="特別参加者数を入力して下さい。" sqref="N28:O29" xr:uid="{00000000-0002-0000-0000-00000C000000}">
      <formula1>0</formula1>
      <formula2>40</formula2>
    </dataValidation>
    <dataValidation imeMode="off" allowBlank="1" showInputMessage="1" showErrorMessage="1" promptTitle="特別参加種目数" prompt="特別参加者の種目数を入力して下さい。" sqref="N32:O33" xr:uid="{00000000-0002-0000-0000-00000D000000}"/>
    <dataValidation type="whole" imeMode="off" allowBlank="1" showInputMessage="1" showErrorMessage="1" promptTitle="プログラム購入部数" prompt="プログラム購入部数を入力して下さい。_x000a_（１部 　800円）" sqref="L44:M44" xr:uid="{00000000-0002-0000-0000-00000E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2 D12" xr:uid="{00000000-0002-0000-0000-00000F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10000000}"/>
    <dataValidation imeMode="on" allowBlank="1" showInputMessage="1" showErrorMessage="1" prompt="お振込をされた名義(チーム名)を入力して下さい。" sqref="H51:R51" xr:uid="{00000000-0002-0000-0000-000011000000}"/>
    <dataValidation imeMode="on" allowBlank="1" showInputMessage="1" showErrorMessage="1" prompt="お振込をされた金融機関名を入力して下さい。_x000a_(例　みずほ銀行)" sqref="C52:K52" xr:uid="{00000000-0002-0000-0000-000012000000}"/>
    <dataValidation imeMode="on" allowBlank="1" showInputMessage="1" showErrorMessage="1" promptTitle="競技役員名" prompt="派遣競技役員名を入力して下さい。" sqref="E20:M20 P20:X20 E24:M24 P24:X24" xr:uid="{00000000-0002-0000-0000-000013000000}"/>
    <dataValidation type="list" imeMode="off" allowBlank="1" showInputMessage="1" showErrorMessage="1" error="2010年11月29日から2011年1月14日までの日付を入力してください。" prompt="お振込をされた日付を選択して下さい。" sqref="C51:F51" xr:uid="{00000000-0002-0000-0000-000014000000}">
      <formula1>$AB$7:$AB$60</formula1>
    </dataValidation>
    <dataValidation imeMode="on" allowBlank="1" showInputMessage="1" showErrorMessage="1" promptTitle="チーム名" prompt="チーム正式名称を入力してください。" sqref="C6:W6" xr:uid="{00000000-0002-0000-0000-000015000000}"/>
    <dataValidation type="whole" imeMode="off" allowBlank="1" showInputMessage="1" showErrorMessage="1" errorTitle="入力確認" error="0～9の数字を１桁づつ入力して下さい。" promptTitle="チーム登録番号入力" prompt="団体登録番号を１セルに１桁づつ入力して下さい。未登録チームは空白のままにしてください。" sqref="C4:D4" xr:uid="{00000000-0002-0000-0000-000016000000}">
      <formula1>0</formula1>
      <formula2>9</formula2>
    </dataValidation>
    <dataValidation imeMode="off" allowBlank="1" showErrorMessage="1" errorTitle="入力確認" error="0～9の数字を１桁づつ入力して下さい。" promptTitle="チーム登録番号入力" prompt="団体登録番号を１セルに１桁づつ入力して下さい。未登録チームは空白のままにしてください。" sqref="F4:H4" xr:uid="{00000000-0002-0000-0000-000017000000}"/>
    <dataValidation type="whole" imeMode="off" allowBlank="1" showInputMessage="1" showErrorMessage="1" promptTitle="速報" prompt="速報を購入する場合は部数を入力してください。_x000a_（1部　1,000円）" sqref="L45:M45" xr:uid="{00000000-0002-0000-0000-000018000000}">
      <formula1>0</formula1>
      <formula2>100</formula2>
    </dataValidation>
    <dataValidation type="whole" imeMode="off" allowBlank="1" showInputMessage="1" showErrorMessage="1" promptTitle="撮影許可証" prompt="撮影許可証が必要の場合は、その枚数を入力してください。_x000a_（1枚　100円）" sqref="L46:M46" xr:uid="{00000000-0002-0000-0000-000019000000}">
      <formula1>0</formula1>
      <formula2>100</formula2>
    </dataValidation>
    <dataValidation type="list" imeMode="on" allowBlank="1" showInputMessage="1" showErrorMessage="1" promptTitle="競技役員資格" prompt="保有する競技役員の資格を選択して下さい。" sqref="R21:T21 G21:I21 G25:I25 R25:T25" xr:uid="{00000000-0002-0000-0000-00001A000000}">
      <formula1>"Ａ級,Ｂ級,Ｃ級,なし"</formula1>
    </dataValidation>
  </dataValidations>
  <pageMargins left="0.39370078740157483" right="0.39370078740157483" top="0.98425196850393704" bottom="0.59055118110236227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57"/>
  <sheetViews>
    <sheetView workbookViewId="0">
      <selection activeCell="D11" sqref="D11"/>
    </sheetView>
  </sheetViews>
  <sheetFormatPr defaultRowHeight="12" x14ac:dyDescent="0.15"/>
  <cols>
    <col min="1" max="1" width="5.33203125" customWidth="1"/>
    <col min="2" max="2" width="13.33203125" customWidth="1"/>
    <col min="3" max="3" width="18.44140625" customWidth="1"/>
    <col min="4" max="4" width="7.33203125" customWidth="1"/>
    <col min="5" max="5" width="12.6640625" customWidth="1"/>
    <col min="6" max="7" width="8.33203125" customWidth="1"/>
    <col min="8" max="8" width="6.6640625" customWidth="1"/>
    <col min="9" max="9" width="5.6640625" customWidth="1"/>
    <col min="10" max="13" width="8.109375" customWidth="1"/>
  </cols>
  <sheetData>
    <row r="1" spans="1:13" s="139" customFormat="1" x14ac:dyDescent="0.15">
      <c r="A1" s="139" t="s">
        <v>126</v>
      </c>
      <c r="B1" s="139" t="s">
        <v>127</v>
      </c>
      <c r="C1" s="139" t="s">
        <v>128</v>
      </c>
      <c r="D1" s="139" t="s">
        <v>129</v>
      </c>
      <c r="E1" s="139" t="s">
        <v>130</v>
      </c>
      <c r="F1" s="139" t="s">
        <v>131</v>
      </c>
      <c r="G1" s="139" t="s">
        <v>132</v>
      </c>
      <c r="H1" s="139" t="s">
        <v>133</v>
      </c>
      <c r="I1" s="139" t="s">
        <v>134</v>
      </c>
      <c r="J1" s="139" t="s">
        <v>135</v>
      </c>
      <c r="K1" s="139" t="s">
        <v>136</v>
      </c>
      <c r="L1" s="139" t="s">
        <v>137</v>
      </c>
      <c r="M1" s="139" t="s">
        <v>138</v>
      </c>
    </row>
    <row r="2" spans="1:13" x14ac:dyDescent="0.15">
      <c r="A2" t="str">
        <f>IF(リレーオーダー用紙!C7="","",9)</f>
        <v/>
      </c>
      <c r="B2" s="60">
        <f>団体!$C$3</f>
        <v>0</v>
      </c>
      <c r="C2">
        <f>団体!$E$3</f>
        <v>0</v>
      </c>
      <c r="D2" s="59" t="str">
        <f>リレーオーダー用紙!AI7</f>
        <v/>
      </c>
      <c r="E2" t="str">
        <f>リレーオーダー用紙!BA7</f>
        <v>999:99.99</v>
      </c>
      <c r="F2" s="59" t="str">
        <f>団体!$B$3</f>
        <v>01001</v>
      </c>
      <c r="G2">
        <v>0</v>
      </c>
      <c r="H2">
        <v>10</v>
      </c>
      <c r="I2" t="str">
        <f>リレーオーダー用紙!BB7</f>
        <v/>
      </c>
      <c r="J2" t="str">
        <f>リレーオーダー用紙!AW7</f>
        <v/>
      </c>
      <c r="K2" t="str">
        <f>リレーオーダー用紙!AX7</f>
        <v/>
      </c>
      <c r="L2" t="str">
        <f>リレーオーダー用紙!AY7</f>
        <v/>
      </c>
      <c r="M2" t="str">
        <f>リレーオーダー用紙!AZ7</f>
        <v/>
      </c>
    </row>
    <row r="3" spans="1:13" x14ac:dyDescent="0.15">
      <c r="A3" t="str">
        <f>IF(リレーオーダー用紙!C8="","",9)</f>
        <v/>
      </c>
      <c r="B3" s="60">
        <f>団体!$C$3</f>
        <v>0</v>
      </c>
      <c r="C3">
        <f>団体!$E$3</f>
        <v>0</v>
      </c>
      <c r="D3" s="59" t="str">
        <f>リレーオーダー用紙!AI8</f>
        <v/>
      </c>
      <c r="E3" t="str">
        <f>リレーオーダー用紙!BA8</f>
        <v>999:99.99</v>
      </c>
      <c r="F3" s="59" t="str">
        <f>団体!$B$3</f>
        <v>01001</v>
      </c>
      <c r="G3">
        <v>0</v>
      </c>
      <c r="H3">
        <v>10</v>
      </c>
      <c r="I3" t="str">
        <f>リレーオーダー用紙!BB8</f>
        <v/>
      </c>
      <c r="J3" t="str">
        <f>リレーオーダー用紙!AW8</f>
        <v/>
      </c>
      <c r="K3" t="str">
        <f>リレーオーダー用紙!AX8</f>
        <v/>
      </c>
      <c r="L3" t="str">
        <f>リレーオーダー用紙!AY8</f>
        <v/>
      </c>
      <c r="M3" t="str">
        <f>リレーオーダー用紙!AZ8</f>
        <v/>
      </c>
    </row>
    <row r="4" spans="1:13" x14ac:dyDescent="0.15">
      <c r="A4" t="str">
        <f>IF(リレーオーダー用紙!C9="","",9)</f>
        <v/>
      </c>
      <c r="B4" s="60">
        <f>団体!$C$3</f>
        <v>0</v>
      </c>
      <c r="C4">
        <f>団体!$E$3</f>
        <v>0</v>
      </c>
      <c r="D4" s="59" t="str">
        <f>リレーオーダー用紙!AI9</f>
        <v/>
      </c>
      <c r="E4" t="str">
        <f>リレーオーダー用紙!BA9</f>
        <v>999:99.99</v>
      </c>
      <c r="F4" s="59" t="str">
        <f>団体!$B$3</f>
        <v>01001</v>
      </c>
      <c r="G4">
        <v>0</v>
      </c>
      <c r="H4">
        <v>10</v>
      </c>
      <c r="I4" t="str">
        <f>リレーオーダー用紙!BB9</f>
        <v/>
      </c>
      <c r="J4" t="str">
        <f>リレーオーダー用紙!AW9</f>
        <v/>
      </c>
      <c r="K4" t="str">
        <f>リレーオーダー用紙!AX9</f>
        <v/>
      </c>
      <c r="L4" t="str">
        <f>リレーオーダー用紙!AY9</f>
        <v/>
      </c>
      <c r="M4" t="str">
        <f>リレーオーダー用紙!AZ9</f>
        <v/>
      </c>
    </row>
    <row r="5" spans="1:13" x14ac:dyDescent="0.15">
      <c r="A5" t="str">
        <f>IF(リレーオーダー用紙!C10="","",9)</f>
        <v/>
      </c>
      <c r="B5" s="60">
        <f>団体!$C$3</f>
        <v>0</v>
      </c>
      <c r="C5">
        <f>団体!$E$3</f>
        <v>0</v>
      </c>
      <c r="D5" s="59" t="str">
        <f>リレーオーダー用紙!AI10</f>
        <v/>
      </c>
      <c r="E5" t="str">
        <f>リレーオーダー用紙!BA10</f>
        <v>999:99.99</v>
      </c>
      <c r="F5" s="59" t="str">
        <f>団体!$B$3</f>
        <v>01001</v>
      </c>
      <c r="G5">
        <v>0</v>
      </c>
      <c r="H5">
        <v>10</v>
      </c>
      <c r="I5" t="str">
        <f>リレーオーダー用紙!BB10</f>
        <v/>
      </c>
      <c r="J5" t="str">
        <f>リレーオーダー用紙!AW10</f>
        <v/>
      </c>
      <c r="K5" t="str">
        <f>リレーオーダー用紙!AX10</f>
        <v/>
      </c>
      <c r="L5" t="str">
        <f>リレーオーダー用紙!AY10</f>
        <v/>
      </c>
      <c r="M5" t="str">
        <f>リレーオーダー用紙!AZ10</f>
        <v/>
      </c>
    </row>
    <row r="6" spans="1:13" x14ac:dyDescent="0.15">
      <c r="A6" t="str">
        <f>IF(リレーオーダー用紙!C11="","",9)</f>
        <v/>
      </c>
      <c r="B6" s="60">
        <f>団体!$C$3</f>
        <v>0</v>
      </c>
      <c r="C6">
        <f>団体!$E$3</f>
        <v>0</v>
      </c>
      <c r="D6" s="59" t="str">
        <f>リレーオーダー用紙!AI11</f>
        <v/>
      </c>
      <c r="E6" t="str">
        <f>リレーオーダー用紙!BA11</f>
        <v>999:99.99</v>
      </c>
      <c r="F6" s="59" t="str">
        <f>団体!$B$3</f>
        <v>01001</v>
      </c>
      <c r="G6">
        <v>0</v>
      </c>
      <c r="H6">
        <v>10</v>
      </c>
      <c r="I6" t="str">
        <f>リレーオーダー用紙!BB11</f>
        <v/>
      </c>
      <c r="J6" t="str">
        <f>リレーオーダー用紙!AW11</f>
        <v/>
      </c>
      <c r="K6" t="str">
        <f>リレーオーダー用紙!AX11</f>
        <v/>
      </c>
      <c r="L6" t="str">
        <f>リレーオーダー用紙!AY11</f>
        <v/>
      </c>
      <c r="M6" t="str">
        <f>リレーオーダー用紙!AZ11</f>
        <v/>
      </c>
    </row>
    <row r="7" spans="1:13" x14ac:dyDescent="0.15">
      <c r="A7" t="str">
        <f>IF(リレーオーダー用紙!C12="","",9)</f>
        <v/>
      </c>
      <c r="B7" s="60">
        <f>団体!$C$3</f>
        <v>0</v>
      </c>
      <c r="C7">
        <f>団体!$E$3</f>
        <v>0</v>
      </c>
      <c r="D7" s="59" t="str">
        <f>リレーオーダー用紙!AI12</f>
        <v/>
      </c>
      <c r="E7" t="str">
        <f>リレーオーダー用紙!BA12</f>
        <v>999:99.99</v>
      </c>
      <c r="F7" s="59" t="str">
        <f>団体!$B$3</f>
        <v>01001</v>
      </c>
      <c r="G7">
        <v>0</v>
      </c>
      <c r="H7">
        <v>10</v>
      </c>
      <c r="I7" t="str">
        <f>リレーオーダー用紙!BB12</f>
        <v/>
      </c>
      <c r="J7" t="str">
        <f>リレーオーダー用紙!AW12</f>
        <v/>
      </c>
      <c r="K7" t="str">
        <f>リレーオーダー用紙!AX12</f>
        <v/>
      </c>
      <c r="L7" t="str">
        <f>リレーオーダー用紙!AY12</f>
        <v/>
      </c>
      <c r="M7" t="str">
        <f>リレーオーダー用紙!AZ12</f>
        <v/>
      </c>
    </row>
    <row r="8" spans="1:13" x14ac:dyDescent="0.15">
      <c r="A8" s="134" t="str">
        <f>IF(リレーオーダー用紙!C13="","",9)</f>
        <v/>
      </c>
      <c r="B8" s="147">
        <f>団体!$C$3</f>
        <v>0</v>
      </c>
      <c r="C8" s="134">
        <f>団体!$E$3</f>
        <v>0</v>
      </c>
      <c r="D8" s="145" t="str">
        <f>リレーオーダー用紙!AI13</f>
        <v/>
      </c>
      <c r="E8" s="134" t="str">
        <f>リレーオーダー用紙!BA13</f>
        <v>999:99.99</v>
      </c>
      <c r="F8" s="145" t="str">
        <f>団体!$B$3</f>
        <v>01001</v>
      </c>
      <c r="G8" s="134">
        <v>0</v>
      </c>
      <c r="H8" s="134">
        <v>10</v>
      </c>
      <c r="I8" s="134" t="str">
        <f>リレーオーダー用紙!BB13</f>
        <v/>
      </c>
      <c r="J8" s="134" t="str">
        <f>リレーオーダー用紙!AW13</f>
        <v/>
      </c>
      <c r="K8" s="134" t="str">
        <f>リレーオーダー用紙!AX13</f>
        <v/>
      </c>
      <c r="L8" s="134" t="str">
        <f>リレーオーダー用紙!AY13</f>
        <v/>
      </c>
      <c r="M8" s="134" t="str">
        <f>リレーオーダー用紙!AZ13</f>
        <v/>
      </c>
    </row>
    <row r="9" spans="1:13" x14ac:dyDescent="0.15">
      <c r="A9" t="str">
        <f>IF(リレーオーダー用紙!G14="","",0)</f>
        <v/>
      </c>
      <c r="B9" s="60"/>
      <c r="D9" s="59"/>
      <c r="F9" s="59"/>
    </row>
    <row r="10" spans="1:13" x14ac:dyDescent="0.15">
      <c r="A10" s="134"/>
      <c r="B10" s="147"/>
      <c r="C10" s="134"/>
      <c r="D10" s="145"/>
      <c r="E10" s="134"/>
      <c r="F10" s="145"/>
      <c r="G10" s="134"/>
      <c r="H10" s="134"/>
      <c r="I10" s="134"/>
      <c r="J10" s="134"/>
      <c r="K10" s="134"/>
      <c r="L10" s="134"/>
      <c r="M10" s="134"/>
    </row>
    <row r="11" spans="1:13" x14ac:dyDescent="0.15">
      <c r="A11" s="141" t="str">
        <f>IF(リレーオーダー用紙!C16="","",9)</f>
        <v/>
      </c>
      <c r="B11" s="60">
        <f>団体!$C$3</f>
        <v>0</v>
      </c>
      <c r="C11">
        <f>団体!$E$3</f>
        <v>0</v>
      </c>
      <c r="D11" s="59" t="str">
        <f>リレーオーダー用紙!AI16</f>
        <v/>
      </c>
      <c r="E11" t="str">
        <f>リレーオーダー用紙!BA16</f>
        <v>999:99.99</v>
      </c>
      <c r="F11" s="59" t="str">
        <f>団体!$B$3</f>
        <v>01001</v>
      </c>
      <c r="G11">
        <f>リレーオーダー用紙!BE16</f>
        <v>0</v>
      </c>
      <c r="H11">
        <v>6</v>
      </c>
      <c r="I11" t="str">
        <f>リレーオーダー用紙!BB16</f>
        <v/>
      </c>
      <c r="J11" t="str">
        <f>リレーオーダー用紙!AW16</f>
        <v/>
      </c>
      <c r="K11" t="str">
        <f>リレーオーダー用紙!AX16</f>
        <v/>
      </c>
      <c r="L11" t="str">
        <f>リレーオーダー用紙!AY16</f>
        <v/>
      </c>
      <c r="M11" t="str">
        <f>リレーオーダー用紙!AZ16</f>
        <v/>
      </c>
    </row>
    <row r="12" spans="1:13" x14ac:dyDescent="0.15">
      <c r="A12" s="140" t="str">
        <f>IF(リレーオーダー用紙!C17="","",9)</f>
        <v/>
      </c>
      <c r="B12" s="60">
        <f>団体!$C$3</f>
        <v>0</v>
      </c>
      <c r="C12">
        <f>団体!$E$3</f>
        <v>0</v>
      </c>
      <c r="D12" s="59" t="str">
        <f>リレーオーダー用紙!AI17</f>
        <v/>
      </c>
      <c r="E12" t="str">
        <f>リレーオーダー用紙!BA17</f>
        <v>999:99.99</v>
      </c>
      <c r="F12" s="59" t="str">
        <f>団体!$B$3</f>
        <v>01001</v>
      </c>
      <c r="G12">
        <f>リレーオーダー用紙!BE17</f>
        <v>0</v>
      </c>
      <c r="H12">
        <v>6</v>
      </c>
      <c r="I12" t="str">
        <f>リレーオーダー用紙!BB17</f>
        <v/>
      </c>
      <c r="J12" t="str">
        <f>リレーオーダー用紙!AW18</f>
        <v/>
      </c>
      <c r="K12" t="str">
        <f>リレーオーダー用紙!AX18</f>
        <v/>
      </c>
      <c r="L12" t="str">
        <f>リレーオーダー用紙!AY18</f>
        <v/>
      </c>
      <c r="M12" t="str">
        <f>リレーオーダー用紙!AZ18</f>
        <v/>
      </c>
    </row>
    <row r="13" spans="1:13" x14ac:dyDescent="0.15">
      <c r="A13" s="140" t="str">
        <f>IF(リレーオーダー用紙!C18="","",9)</f>
        <v/>
      </c>
      <c r="B13" s="60">
        <f>団体!$C$3</f>
        <v>0</v>
      </c>
      <c r="C13">
        <f>団体!$E$3</f>
        <v>0</v>
      </c>
      <c r="D13" s="59" t="str">
        <f>リレーオーダー用紙!AI18</f>
        <v/>
      </c>
      <c r="E13" t="str">
        <f>リレーオーダー用紙!BA18</f>
        <v>999:99.99</v>
      </c>
      <c r="F13" s="59" t="str">
        <f>団体!$B$3</f>
        <v>01001</v>
      </c>
      <c r="G13">
        <f>リレーオーダー用紙!BE18</f>
        <v>0</v>
      </c>
      <c r="H13">
        <v>6</v>
      </c>
      <c r="I13" t="str">
        <f>リレーオーダー用紙!BB18</f>
        <v/>
      </c>
      <c r="J13" t="str">
        <f>リレーオーダー用紙!AW19</f>
        <v/>
      </c>
      <c r="K13" t="str">
        <f>リレーオーダー用紙!AX19</f>
        <v/>
      </c>
      <c r="L13" t="str">
        <f>リレーオーダー用紙!AY19</f>
        <v/>
      </c>
      <c r="M13" t="str">
        <f>リレーオーダー用紙!AZ19</f>
        <v/>
      </c>
    </row>
    <row r="14" spans="1:13" x14ac:dyDescent="0.15">
      <c r="A14" s="140" t="str">
        <f>IF(リレーオーダー用紙!C19="","",9)</f>
        <v/>
      </c>
      <c r="B14" s="60">
        <f>団体!$C$3</f>
        <v>0</v>
      </c>
      <c r="C14">
        <f>団体!$E$3</f>
        <v>0</v>
      </c>
      <c r="D14" s="59" t="str">
        <f>リレーオーダー用紙!AI19</f>
        <v/>
      </c>
      <c r="E14" t="str">
        <f>リレーオーダー用紙!BA19</f>
        <v>999:99.99</v>
      </c>
      <c r="F14" s="59" t="str">
        <f>団体!$B$3</f>
        <v>01001</v>
      </c>
      <c r="G14">
        <f>リレーオーダー用紙!BE19</f>
        <v>0</v>
      </c>
      <c r="H14">
        <v>6</v>
      </c>
      <c r="I14" t="str">
        <f>リレーオーダー用紙!BB19</f>
        <v/>
      </c>
      <c r="J14" t="str">
        <f>リレーオーダー用紙!AW20</f>
        <v/>
      </c>
      <c r="K14" t="str">
        <f>リレーオーダー用紙!AX20</f>
        <v/>
      </c>
      <c r="L14" t="str">
        <f>リレーオーダー用紙!AY20</f>
        <v/>
      </c>
      <c r="M14" t="str">
        <f>リレーオーダー用紙!AZ20</f>
        <v/>
      </c>
    </row>
    <row r="15" spans="1:13" x14ac:dyDescent="0.15">
      <c r="A15" s="140" t="str">
        <f>IF(リレーオーダー用紙!C20="","",9)</f>
        <v/>
      </c>
      <c r="B15" s="60">
        <f>団体!$C$3</f>
        <v>0</v>
      </c>
      <c r="C15">
        <f>団体!$E$3</f>
        <v>0</v>
      </c>
      <c r="D15" s="59" t="str">
        <f>リレーオーダー用紙!AI20</f>
        <v/>
      </c>
      <c r="E15" t="str">
        <f>リレーオーダー用紙!BA20</f>
        <v>999:99.99</v>
      </c>
      <c r="F15" s="59" t="str">
        <f>団体!$B$3</f>
        <v>01001</v>
      </c>
      <c r="G15">
        <f>リレーオーダー用紙!BE20</f>
        <v>0</v>
      </c>
      <c r="H15">
        <v>6</v>
      </c>
      <c r="I15" t="str">
        <f>リレーオーダー用紙!BB20</f>
        <v/>
      </c>
      <c r="J15" t="str">
        <f>リレーオーダー用紙!AW21</f>
        <v/>
      </c>
      <c r="K15" t="str">
        <f>リレーオーダー用紙!AX21</f>
        <v/>
      </c>
      <c r="L15" t="str">
        <f>リレーオーダー用紙!AY21</f>
        <v/>
      </c>
      <c r="M15" t="str">
        <f>リレーオーダー用紙!AZ21</f>
        <v/>
      </c>
    </row>
    <row r="16" spans="1:13" x14ac:dyDescent="0.15">
      <c r="A16" s="140" t="str">
        <f>IF(リレーオーダー用紙!C21="","",9)</f>
        <v/>
      </c>
      <c r="B16" s="178">
        <f>団体!$C$3</f>
        <v>0</v>
      </c>
      <c r="C16" s="140">
        <f>団体!$E$3</f>
        <v>0</v>
      </c>
      <c r="D16" s="144" t="str">
        <f>リレーオーダー用紙!AI21</f>
        <v/>
      </c>
      <c r="E16" s="140" t="str">
        <f>リレーオーダー用紙!BA21</f>
        <v>999:99.99</v>
      </c>
      <c r="F16" s="144" t="str">
        <f>団体!$B$3</f>
        <v>01001</v>
      </c>
      <c r="G16">
        <f>リレーオーダー用紙!BE21</f>
        <v>0</v>
      </c>
      <c r="H16" s="140">
        <v>6</v>
      </c>
      <c r="I16" s="140" t="str">
        <f>リレーオーダー用紙!BB21</f>
        <v/>
      </c>
      <c r="J16" t="str">
        <f>リレーオーダー用紙!AW22</f>
        <v/>
      </c>
      <c r="K16" t="str">
        <f>リレーオーダー用紙!AX22</f>
        <v/>
      </c>
      <c r="L16" t="str">
        <f>リレーオーダー用紙!AY22</f>
        <v/>
      </c>
      <c r="M16" t="str">
        <f>リレーオーダー用紙!AZ22</f>
        <v/>
      </c>
    </row>
    <row r="17" spans="1:13" x14ac:dyDescent="0.15">
      <c r="A17" s="140" t="str">
        <f>IF(リレーオーダー用紙!C22="","",9)</f>
        <v/>
      </c>
      <c r="B17" s="178">
        <f>団体!$C$3</f>
        <v>0</v>
      </c>
      <c r="C17" s="140">
        <f>団体!$E$3</f>
        <v>0</v>
      </c>
      <c r="D17" s="144" t="str">
        <f>リレーオーダー用紙!AI22</f>
        <v/>
      </c>
      <c r="E17" s="140" t="str">
        <f>リレーオーダー用紙!BA22</f>
        <v>999:99.99</v>
      </c>
      <c r="F17" s="144" t="str">
        <f>団体!$B$3</f>
        <v>01001</v>
      </c>
      <c r="G17">
        <f>リレーオーダー用紙!BE22</f>
        <v>0</v>
      </c>
      <c r="H17" s="140">
        <v>6</v>
      </c>
      <c r="I17" s="140" t="str">
        <f>リレーオーダー用紙!BB22</f>
        <v/>
      </c>
    </row>
    <row r="18" spans="1:13" x14ac:dyDescent="0.15">
      <c r="A18" s="134" t="str">
        <f>IF(リレーオーダー用紙!C23="","",9)</f>
        <v/>
      </c>
      <c r="B18" s="147">
        <f>団体!$C$3</f>
        <v>0</v>
      </c>
      <c r="C18" s="134">
        <f>団体!$E$3</f>
        <v>0</v>
      </c>
      <c r="D18" s="145" t="str">
        <f>リレーオーダー用紙!AI23</f>
        <v/>
      </c>
      <c r="E18" s="134" t="str">
        <f>リレーオーダー用紙!BA23</f>
        <v>999:99.99</v>
      </c>
      <c r="F18" s="145" t="str">
        <f>団体!$B$3</f>
        <v>01001</v>
      </c>
      <c r="G18">
        <f>リレーオーダー用紙!BE23</f>
        <v>0</v>
      </c>
      <c r="H18" s="134">
        <v>6</v>
      </c>
      <c r="I18" s="134" t="str">
        <f>リレーオーダー用紙!BB23</f>
        <v/>
      </c>
      <c r="J18" s="134" t="str">
        <f>リレーオーダー用紙!AW23</f>
        <v/>
      </c>
      <c r="K18" s="134" t="str">
        <f>リレーオーダー用紙!AX23</f>
        <v/>
      </c>
      <c r="L18" s="134" t="str">
        <f>リレーオーダー用紙!AY23</f>
        <v/>
      </c>
      <c r="M18" s="134" t="str">
        <f>リレーオーダー用紙!AZ23</f>
        <v/>
      </c>
    </row>
    <row r="19" spans="1:13" x14ac:dyDescent="0.15">
      <c r="B19" s="60"/>
      <c r="D19" s="59"/>
      <c r="F19" s="59"/>
    </row>
    <row r="20" spans="1:13" x14ac:dyDescent="0.15">
      <c r="A20" s="134"/>
      <c r="B20" s="147"/>
      <c r="C20" s="134"/>
      <c r="D20" s="145"/>
      <c r="E20" s="134"/>
      <c r="F20" s="145"/>
      <c r="H20" s="134"/>
      <c r="I20" s="134"/>
      <c r="J20" s="134"/>
      <c r="K20" s="134"/>
      <c r="L20" s="134"/>
      <c r="M20" s="134"/>
    </row>
    <row r="21" spans="1:13" x14ac:dyDescent="0.15">
      <c r="A21" s="141" t="str">
        <f>IF(リレーオーダー用紙!C26="","",9)</f>
        <v/>
      </c>
      <c r="B21" s="219">
        <f>団体!$C$3</f>
        <v>0</v>
      </c>
      <c r="C21" s="141">
        <f>団体!$E$3</f>
        <v>0</v>
      </c>
      <c r="D21" s="146" t="str">
        <f>リレーオーダー用紙!AI26</f>
        <v/>
      </c>
      <c r="E21" s="141" t="str">
        <f>リレーオーダー用紙!BA26</f>
        <v>999:99.99</v>
      </c>
      <c r="F21" s="146" t="str">
        <f>団体!$B$3</f>
        <v>01001</v>
      </c>
      <c r="G21">
        <f>リレーオーダー用紙!BE26</f>
        <v>0</v>
      </c>
      <c r="H21" s="141">
        <v>7</v>
      </c>
      <c r="I21" s="141" t="str">
        <f>リレーオーダー用紙!BB26</f>
        <v/>
      </c>
      <c r="J21" s="141" t="str">
        <f>リレーオーダー用紙!AW26</f>
        <v/>
      </c>
      <c r="K21" s="141" t="str">
        <f>リレーオーダー用紙!AX26</f>
        <v/>
      </c>
      <c r="L21" s="141" t="str">
        <f>リレーオーダー用紙!AY26</f>
        <v/>
      </c>
      <c r="M21" s="141" t="str">
        <f>リレーオーダー用紙!AZ26</f>
        <v/>
      </c>
    </row>
    <row r="22" spans="1:13" x14ac:dyDescent="0.15">
      <c r="A22" s="140" t="str">
        <f>IF(リレーオーダー用紙!C27="","",9)</f>
        <v/>
      </c>
      <c r="B22" s="178">
        <f>団体!$C$3</f>
        <v>0</v>
      </c>
      <c r="C22" s="140">
        <f>団体!$E$3</f>
        <v>0</v>
      </c>
      <c r="D22" s="144" t="str">
        <f>リレーオーダー用紙!AI27</f>
        <v/>
      </c>
      <c r="E22" s="140" t="str">
        <f>リレーオーダー用紙!BA27</f>
        <v>999:99.99</v>
      </c>
      <c r="F22" s="144" t="str">
        <f>団体!$B$3</f>
        <v>01001</v>
      </c>
      <c r="G22">
        <f>リレーオーダー用紙!BE27</f>
        <v>0</v>
      </c>
      <c r="H22" s="140">
        <v>7</v>
      </c>
      <c r="I22" s="140" t="str">
        <f>リレーオーダー用紙!BB27</f>
        <v/>
      </c>
      <c r="J22" s="140" t="str">
        <f>リレーオーダー用紙!AW27</f>
        <v/>
      </c>
      <c r="K22" s="140" t="str">
        <f>リレーオーダー用紙!AX27</f>
        <v/>
      </c>
      <c r="L22" s="140" t="str">
        <f>リレーオーダー用紙!AY27</f>
        <v/>
      </c>
      <c r="M22" s="140" t="str">
        <f>リレーオーダー用紙!AZ27</f>
        <v/>
      </c>
    </row>
    <row r="23" spans="1:13" x14ac:dyDescent="0.15">
      <c r="A23" s="140" t="str">
        <f>IF(リレーオーダー用紙!C28="","",9)</f>
        <v/>
      </c>
      <c r="B23" s="178">
        <f>団体!$C$3</f>
        <v>0</v>
      </c>
      <c r="C23" s="140">
        <f>団体!$E$3</f>
        <v>0</v>
      </c>
      <c r="D23" s="144" t="str">
        <f>リレーオーダー用紙!AI28</f>
        <v/>
      </c>
      <c r="E23" s="140" t="str">
        <f>リレーオーダー用紙!BA28</f>
        <v>999:99.99</v>
      </c>
      <c r="F23" s="144" t="str">
        <f>団体!$B$3</f>
        <v>01001</v>
      </c>
      <c r="G23">
        <f>リレーオーダー用紙!BE28</f>
        <v>0</v>
      </c>
      <c r="H23" s="140">
        <v>7</v>
      </c>
      <c r="I23" s="140" t="str">
        <f>リレーオーダー用紙!BB28</f>
        <v/>
      </c>
      <c r="J23" s="140" t="str">
        <f>リレーオーダー用紙!AW28</f>
        <v/>
      </c>
      <c r="K23" s="140" t="str">
        <f>リレーオーダー用紙!AX28</f>
        <v/>
      </c>
      <c r="L23" s="140" t="str">
        <f>リレーオーダー用紙!AY28</f>
        <v/>
      </c>
      <c r="M23" s="140" t="str">
        <f>リレーオーダー用紙!AZ28</f>
        <v/>
      </c>
    </row>
    <row r="24" spans="1:13" x14ac:dyDescent="0.15">
      <c r="A24" s="140" t="str">
        <f>IF(リレーオーダー用紙!C29="","",9)</f>
        <v/>
      </c>
      <c r="B24" s="178">
        <f>団体!$C$3</f>
        <v>0</v>
      </c>
      <c r="C24" s="140">
        <f>団体!$E$3</f>
        <v>0</v>
      </c>
      <c r="D24" s="144" t="str">
        <f>リレーオーダー用紙!AI29</f>
        <v/>
      </c>
      <c r="E24" s="140" t="str">
        <f>リレーオーダー用紙!BA29</f>
        <v>999:99.99</v>
      </c>
      <c r="F24" s="144" t="str">
        <f>団体!$B$3</f>
        <v>01001</v>
      </c>
      <c r="G24">
        <f>リレーオーダー用紙!BE29</f>
        <v>0</v>
      </c>
      <c r="H24" s="140">
        <v>7</v>
      </c>
      <c r="I24" s="140" t="str">
        <f>リレーオーダー用紙!BB29</f>
        <v/>
      </c>
      <c r="J24" s="140" t="str">
        <f>リレーオーダー用紙!AW29</f>
        <v/>
      </c>
      <c r="K24" s="140" t="str">
        <f>リレーオーダー用紙!AX29</f>
        <v/>
      </c>
      <c r="L24" s="140" t="str">
        <f>リレーオーダー用紙!AY29</f>
        <v/>
      </c>
      <c r="M24" s="140" t="str">
        <f>リレーオーダー用紙!AZ29</f>
        <v/>
      </c>
    </row>
    <row r="25" spans="1:13" x14ac:dyDescent="0.15">
      <c r="A25" s="140" t="str">
        <f>IF(リレーオーダー用紙!C30="","",9)</f>
        <v/>
      </c>
      <c r="B25" s="178">
        <f>団体!$C$3</f>
        <v>0</v>
      </c>
      <c r="C25" s="140">
        <f>団体!$E$3</f>
        <v>0</v>
      </c>
      <c r="D25" s="144" t="str">
        <f>リレーオーダー用紙!AI30</f>
        <v/>
      </c>
      <c r="E25" s="140" t="str">
        <f>リレーオーダー用紙!BA30</f>
        <v>999:99.99</v>
      </c>
      <c r="F25" s="144" t="str">
        <f>団体!$B$3</f>
        <v>01001</v>
      </c>
      <c r="G25">
        <f>リレーオーダー用紙!BE30</f>
        <v>0</v>
      </c>
      <c r="H25" s="140">
        <v>7</v>
      </c>
      <c r="I25" s="140" t="str">
        <f>リレーオーダー用紙!BB30</f>
        <v/>
      </c>
      <c r="J25" s="140" t="str">
        <f>リレーオーダー用紙!AW30</f>
        <v/>
      </c>
      <c r="K25" s="140" t="str">
        <f>リレーオーダー用紙!AX30</f>
        <v/>
      </c>
      <c r="L25" s="140" t="str">
        <f>リレーオーダー用紙!AY30</f>
        <v/>
      </c>
      <c r="M25" s="140" t="str">
        <f>リレーオーダー用紙!AZ30</f>
        <v/>
      </c>
    </row>
    <row r="26" spans="1:13" x14ac:dyDescent="0.15">
      <c r="A26" s="140" t="str">
        <f>IF(リレーオーダー用紙!C31="","",9)</f>
        <v/>
      </c>
      <c r="B26" s="178">
        <f>団体!$C$3</f>
        <v>0</v>
      </c>
      <c r="C26" s="140">
        <f>団体!$E$3</f>
        <v>0</v>
      </c>
      <c r="D26" s="144" t="str">
        <f>リレーオーダー用紙!AI31</f>
        <v/>
      </c>
      <c r="E26" s="140" t="str">
        <f>リレーオーダー用紙!BA31</f>
        <v>999:99.99</v>
      </c>
      <c r="F26" s="144" t="str">
        <f>団体!$B$3</f>
        <v>01001</v>
      </c>
      <c r="G26">
        <f>リレーオーダー用紙!BE31</f>
        <v>0</v>
      </c>
      <c r="H26" s="140">
        <v>7</v>
      </c>
      <c r="I26" s="140" t="str">
        <f>リレーオーダー用紙!BB31</f>
        <v/>
      </c>
      <c r="J26" s="140" t="str">
        <f>リレーオーダー用紙!AW31</f>
        <v/>
      </c>
      <c r="K26" s="140" t="str">
        <f>リレーオーダー用紙!AX31</f>
        <v/>
      </c>
      <c r="L26" s="140" t="str">
        <f>リレーオーダー用紙!AY31</f>
        <v/>
      </c>
      <c r="M26" s="140" t="str">
        <f>リレーオーダー用紙!AZ31</f>
        <v/>
      </c>
    </row>
    <row r="27" spans="1:13" x14ac:dyDescent="0.15">
      <c r="A27" s="140" t="str">
        <f>IF(リレーオーダー用紙!C32="","",9)</f>
        <v/>
      </c>
      <c r="B27" s="178">
        <f>団体!$C$3</f>
        <v>0</v>
      </c>
      <c r="C27" s="140">
        <f>団体!$E$3</f>
        <v>0</v>
      </c>
      <c r="D27" s="144" t="str">
        <f>リレーオーダー用紙!AI32</f>
        <v/>
      </c>
      <c r="E27" s="140" t="str">
        <f>リレーオーダー用紙!BA32</f>
        <v>999:99.99</v>
      </c>
      <c r="F27" s="144" t="str">
        <f>団体!$B$3</f>
        <v>01001</v>
      </c>
      <c r="G27">
        <f>リレーオーダー用紙!BE32</f>
        <v>0</v>
      </c>
      <c r="H27" s="140">
        <v>7</v>
      </c>
      <c r="I27" s="140" t="str">
        <f>リレーオーダー用紙!BB32</f>
        <v/>
      </c>
      <c r="J27" s="140" t="str">
        <f>リレーオーダー用紙!AW32</f>
        <v/>
      </c>
      <c r="K27" s="140" t="str">
        <f>リレーオーダー用紙!AX32</f>
        <v/>
      </c>
      <c r="L27" s="140" t="str">
        <f>リレーオーダー用紙!AY32</f>
        <v/>
      </c>
      <c r="M27" s="140" t="str">
        <f>リレーオーダー用紙!AZ32</f>
        <v/>
      </c>
    </row>
    <row r="28" spans="1:13" x14ac:dyDescent="0.15">
      <c r="A28" s="134" t="str">
        <f>IF(リレーオーダー用紙!C33="","",9)</f>
        <v/>
      </c>
      <c r="B28" s="147">
        <f>団体!$C$3</f>
        <v>0</v>
      </c>
      <c r="C28" s="134">
        <f>団体!$E$3</f>
        <v>0</v>
      </c>
      <c r="D28" s="145" t="str">
        <f>リレーオーダー用紙!AI33</f>
        <v/>
      </c>
      <c r="E28" s="134" t="str">
        <f>リレーオーダー用紙!BA33</f>
        <v>999:99.99</v>
      </c>
      <c r="F28" s="145" t="str">
        <f>団体!$B$3</f>
        <v>01001</v>
      </c>
      <c r="G28">
        <f>リレーオーダー用紙!BE33</f>
        <v>0</v>
      </c>
      <c r="H28" s="134">
        <v>7</v>
      </c>
      <c r="I28" s="134" t="str">
        <f>リレーオーダー用紙!BB33</f>
        <v/>
      </c>
      <c r="J28" s="134" t="str">
        <f>リレーオーダー用紙!AW33</f>
        <v/>
      </c>
      <c r="K28" s="134" t="str">
        <f>リレーオーダー用紙!AX33</f>
        <v/>
      </c>
      <c r="L28" s="134" t="str">
        <f>リレーオーダー用紙!AY33</f>
        <v/>
      </c>
      <c r="M28" s="134" t="str">
        <f>リレーオーダー用紙!AZ33</f>
        <v/>
      </c>
    </row>
    <row r="29" spans="1:13" x14ac:dyDescent="0.15">
      <c r="A29" t="str">
        <f>IF(リレーオーダー用紙!G34="","",5)</f>
        <v/>
      </c>
      <c r="B29" s="60"/>
      <c r="D29" s="59"/>
      <c r="F29" s="59"/>
    </row>
    <row r="30" spans="1:13" x14ac:dyDescent="0.15">
      <c r="A30" s="134"/>
      <c r="B30" s="147"/>
      <c r="C30" s="134"/>
      <c r="D30" s="145"/>
      <c r="E30" s="134"/>
      <c r="F30" s="145"/>
      <c r="H30" s="134"/>
      <c r="I30" s="134"/>
      <c r="J30" s="134"/>
      <c r="K30" s="134"/>
      <c r="L30" s="134"/>
      <c r="M30" s="134"/>
    </row>
    <row r="31" spans="1:13" x14ac:dyDescent="0.15">
      <c r="A31" s="141" t="str">
        <f>IF(リレーオーダー用紙!C36="","",9)</f>
        <v/>
      </c>
      <c r="B31" s="60">
        <f>団体!$C$3</f>
        <v>0</v>
      </c>
      <c r="C31">
        <f>団体!$E$3</f>
        <v>0</v>
      </c>
      <c r="D31" s="59" t="str">
        <f>リレーオーダー用紙!AI36</f>
        <v/>
      </c>
      <c r="E31" t="str">
        <f>リレーオーダー用紙!BA36</f>
        <v>999:99.99</v>
      </c>
      <c r="F31" s="59" t="str">
        <f>団体!$B$3</f>
        <v>01001</v>
      </c>
      <c r="G31">
        <f>リレーオーダー用紙!BE36</f>
        <v>0</v>
      </c>
      <c r="H31">
        <v>6</v>
      </c>
      <c r="I31" t="str">
        <f>リレーオーダー用紙!BB36</f>
        <v/>
      </c>
      <c r="J31" t="str">
        <f>リレーオーダー用紙!AW36</f>
        <v/>
      </c>
      <c r="K31" t="str">
        <f>リレーオーダー用紙!AX36</f>
        <v/>
      </c>
      <c r="L31" t="str">
        <f>リレーオーダー用紙!AY36</f>
        <v/>
      </c>
      <c r="M31" t="str">
        <f>リレーオーダー用紙!AZ36</f>
        <v/>
      </c>
    </row>
    <row r="32" spans="1:13" x14ac:dyDescent="0.15">
      <c r="A32" s="140" t="str">
        <f>IF(リレーオーダー用紙!C37="","",9)</f>
        <v/>
      </c>
      <c r="B32" s="60">
        <f>団体!$C$3</f>
        <v>0</v>
      </c>
      <c r="C32">
        <f>団体!$E$3</f>
        <v>0</v>
      </c>
      <c r="D32" s="59" t="str">
        <f>リレーオーダー用紙!AI37</f>
        <v/>
      </c>
      <c r="E32" t="str">
        <f>リレーオーダー用紙!BA37</f>
        <v>999:99.99</v>
      </c>
      <c r="F32" s="59" t="str">
        <f>団体!$B$3</f>
        <v>01001</v>
      </c>
      <c r="G32">
        <f>リレーオーダー用紙!BE37</f>
        <v>0</v>
      </c>
      <c r="H32">
        <v>6</v>
      </c>
      <c r="I32" t="str">
        <f>リレーオーダー用紙!BB37</f>
        <v/>
      </c>
      <c r="J32" t="str">
        <f>リレーオーダー用紙!AW37</f>
        <v/>
      </c>
      <c r="K32" t="str">
        <f>リレーオーダー用紙!AX37</f>
        <v/>
      </c>
      <c r="L32" t="str">
        <f>リレーオーダー用紙!AY37</f>
        <v/>
      </c>
      <c r="M32" t="str">
        <f>リレーオーダー用紙!AZ37</f>
        <v/>
      </c>
    </row>
    <row r="33" spans="1:13" x14ac:dyDescent="0.15">
      <c r="A33" s="140" t="str">
        <f>IF(リレーオーダー用紙!C38="","",9)</f>
        <v/>
      </c>
      <c r="B33" s="60">
        <f>団体!$C$3</f>
        <v>0</v>
      </c>
      <c r="C33">
        <f>団体!$E$3</f>
        <v>0</v>
      </c>
      <c r="D33" s="59" t="str">
        <f>リレーオーダー用紙!AI38</f>
        <v/>
      </c>
      <c r="E33" t="str">
        <f>リレーオーダー用紙!BA38</f>
        <v>999:99.99</v>
      </c>
      <c r="F33" s="59" t="str">
        <f>団体!$B$3</f>
        <v>01001</v>
      </c>
      <c r="G33">
        <f>リレーオーダー用紙!BE38</f>
        <v>0</v>
      </c>
      <c r="H33">
        <v>6</v>
      </c>
      <c r="I33" t="str">
        <f>リレーオーダー用紙!BB38</f>
        <v/>
      </c>
      <c r="J33" t="str">
        <f>リレーオーダー用紙!AW38</f>
        <v/>
      </c>
      <c r="K33" t="str">
        <f>リレーオーダー用紙!AX38</f>
        <v/>
      </c>
      <c r="L33" t="str">
        <f>リレーオーダー用紙!AY38</f>
        <v/>
      </c>
      <c r="M33" t="str">
        <f>リレーオーダー用紙!AZ38</f>
        <v/>
      </c>
    </row>
    <row r="34" spans="1:13" x14ac:dyDescent="0.15">
      <c r="A34" s="140" t="str">
        <f>IF(リレーオーダー用紙!C39="","",9)</f>
        <v/>
      </c>
      <c r="B34" s="60">
        <f>団体!$C$3</f>
        <v>0</v>
      </c>
      <c r="C34">
        <f>団体!$E$3</f>
        <v>0</v>
      </c>
      <c r="D34" s="59" t="str">
        <f>リレーオーダー用紙!AI39</f>
        <v/>
      </c>
      <c r="E34" t="str">
        <f>リレーオーダー用紙!BA39</f>
        <v>999:99.99</v>
      </c>
      <c r="F34" s="59" t="str">
        <f>団体!$B$3</f>
        <v>01001</v>
      </c>
      <c r="G34">
        <f>リレーオーダー用紙!BE39</f>
        <v>0</v>
      </c>
      <c r="H34">
        <v>6</v>
      </c>
      <c r="I34" t="str">
        <f>リレーオーダー用紙!BB39</f>
        <v/>
      </c>
      <c r="J34" t="str">
        <f>リレーオーダー用紙!AW39</f>
        <v/>
      </c>
      <c r="K34" t="str">
        <f>リレーオーダー用紙!AX39</f>
        <v/>
      </c>
      <c r="L34" t="str">
        <f>リレーオーダー用紙!AY39</f>
        <v/>
      </c>
      <c r="M34" t="str">
        <f>リレーオーダー用紙!AZ39</f>
        <v/>
      </c>
    </row>
    <row r="35" spans="1:13" x14ac:dyDescent="0.15">
      <c r="A35" s="140" t="str">
        <f>IF(リレーオーダー用紙!C40="","",9)</f>
        <v/>
      </c>
      <c r="B35" s="60">
        <f>団体!$C$3</f>
        <v>0</v>
      </c>
      <c r="C35">
        <f>団体!$E$3</f>
        <v>0</v>
      </c>
      <c r="D35" s="59" t="str">
        <f>リレーオーダー用紙!AI40</f>
        <v/>
      </c>
      <c r="E35" t="str">
        <f>リレーオーダー用紙!BA40</f>
        <v>999:99.99</v>
      </c>
      <c r="F35" s="59" t="str">
        <f>団体!$B$3</f>
        <v>01001</v>
      </c>
      <c r="G35">
        <f>リレーオーダー用紙!BE40</f>
        <v>0</v>
      </c>
      <c r="H35">
        <v>6</v>
      </c>
      <c r="I35" t="str">
        <f>リレーオーダー用紙!BB40</f>
        <v/>
      </c>
      <c r="J35" t="str">
        <f>リレーオーダー用紙!AW40</f>
        <v/>
      </c>
      <c r="K35" t="str">
        <f>リレーオーダー用紙!AX40</f>
        <v/>
      </c>
      <c r="L35" t="str">
        <f>リレーオーダー用紙!AY40</f>
        <v/>
      </c>
      <c r="M35" t="str">
        <f>リレーオーダー用紙!AZ40</f>
        <v/>
      </c>
    </row>
    <row r="36" spans="1:13" x14ac:dyDescent="0.15">
      <c r="A36" s="140" t="str">
        <f>IF(リレーオーダー用紙!C41="","",9)</f>
        <v/>
      </c>
      <c r="B36" s="60">
        <f>団体!$C$3</f>
        <v>0</v>
      </c>
      <c r="C36">
        <f>団体!$E$3</f>
        <v>0</v>
      </c>
      <c r="D36" s="59" t="str">
        <f>リレーオーダー用紙!AI41</f>
        <v/>
      </c>
      <c r="E36" t="str">
        <f>リレーオーダー用紙!BA41</f>
        <v>999:99.99</v>
      </c>
      <c r="F36" s="59" t="str">
        <f>団体!$B$3</f>
        <v>01001</v>
      </c>
      <c r="G36">
        <f>リレーオーダー用紙!BE41</f>
        <v>0</v>
      </c>
      <c r="H36">
        <v>6</v>
      </c>
      <c r="I36" t="str">
        <f>リレーオーダー用紙!BB41</f>
        <v/>
      </c>
      <c r="J36" t="str">
        <f>リレーオーダー用紙!AW41</f>
        <v/>
      </c>
      <c r="K36" t="str">
        <f>リレーオーダー用紙!AX42</f>
        <v/>
      </c>
      <c r="L36" t="str">
        <f>リレーオーダー用紙!AY42</f>
        <v/>
      </c>
      <c r="M36" t="str">
        <f>リレーオーダー用紙!AZ42</f>
        <v/>
      </c>
    </row>
    <row r="37" spans="1:13" x14ac:dyDescent="0.15">
      <c r="A37" s="140" t="str">
        <f>IF(リレーオーダー用紙!C42="","",9)</f>
        <v/>
      </c>
      <c r="B37" s="60">
        <f>団体!$C$3</f>
        <v>0</v>
      </c>
      <c r="C37">
        <f>団体!$E$3</f>
        <v>0</v>
      </c>
      <c r="D37" s="59" t="str">
        <f>リレーオーダー用紙!AI42</f>
        <v/>
      </c>
      <c r="E37" t="str">
        <f>リレーオーダー用紙!BA42</f>
        <v>999:99.99</v>
      </c>
      <c r="F37" s="59" t="str">
        <f>団体!$B$3</f>
        <v>01001</v>
      </c>
      <c r="G37">
        <f>リレーオーダー用紙!BE42</f>
        <v>0</v>
      </c>
      <c r="H37">
        <v>6</v>
      </c>
      <c r="I37" t="str">
        <f>リレーオーダー用紙!BB42</f>
        <v/>
      </c>
      <c r="J37" t="str">
        <f>リレーオーダー用紙!AW42</f>
        <v/>
      </c>
    </row>
    <row r="38" spans="1:13" x14ac:dyDescent="0.15">
      <c r="A38" s="134" t="str">
        <f>IF(リレーオーダー用紙!C43="","",9)</f>
        <v/>
      </c>
      <c r="B38" s="147">
        <f>団体!$C$3</f>
        <v>0</v>
      </c>
      <c r="C38" s="134">
        <f>団体!$E$3</f>
        <v>0</v>
      </c>
      <c r="D38" s="145" t="str">
        <f>リレーオーダー用紙!AI43</f>
        <v/>
      </c>
      <c r="E38" s="134" t="str">
        <f>リレーオーダー用紙!BA43</f>
        <v>999:99.99</v>
      </c>
      <c r="F38" s="145" t="str">
        <f>団体!$B$3</f>
        <v>01001</v>
      </c>
      <c r="G38">
        <f>リレーオーダー用紙!BE43</f>
        <v>0</v>
      </c>
      <c r="H38" s="134">
        <v>6</v>
      </c>
      <c r="I38" s="134" t="str">
        <f>リレーオーダー用紙!BB43</f>
        <v/>
      </c>
      <c r="J38" s="134" t="str">
        <f>リレーオーダー用紙!AW43</f>
        <v/>
      </c>
      <c r="K38" s="134" t="str">
        <f>リレーオーダー用紙!AX43</f>
        <v/>
      </c>
      <c r="L38" s="134" t="str">
        <f>リレーオーダー用紙!AY43</f>
        <v/>
      </c>
      <c r="M38" s="134" t="str">
        <f>リレーオーダー用紙!AZ43</f>
        <v/>
      </c>
    </row>
    <row r="39" spans="1:13" x14ac:dyDescent="0.15">
      <c r="A39" t="str">
        <f>IF(リレーオーダー用紙!G44="","",0)</f>
        <v/>
      </c>
      <c r="B39" s="60"/>
      <c r="D39" s="59"/>
      <c r="F39" s="59"/>
    </row>
    <row r="40" spans="1:13" x14ac:dyDescent="0.15">
      <c r="A40" s="134" t="str">
        <f>IF(リレーオーダー用紙!G45="","",0)</f>
        <v/>
      </c>
      <c r="B40" s="147"/>
      <c r="C40" s="134"/>
      <c r="D40" s="145"/>
      <c r="E40" s="134"/>
      <c r="F40" s="145"/>
      <c r="H40" s="134"/>
      <c r="I40" s="134"/>
      <c r="J40" s="134"/>
      <c r="K40" s="134"/>
      <c r="L40" s="134"/>
      <c r="M40" s="134"/>
    </row>
    <row r="41" spans="1:13" x14ac:dyDescent="0.15">
      <c r="A41" t="str">
        <f>IF(リレーオーダー用紙!C46="","",9)</f>
        <v/>
      </c>
      <c r="B41" s="60">
        <f>団体!$C$3</f>
        <v>0</v>
      </c>
      <c r="C41">
        <f>団体!$E$3</f>
        <v>0</v>
      </c>
      <c r="D41" s="59" t="str">
        <f>リレーオーダー用紙!AI46</f>
        <v/>
      </c>
      <c r="E41" t="str">
        <f>リレーオーダー用紙!BA46</f>
        <v>999:99.99</v>
      </c>
      <c r="F41" s="59" t="str">
        <f>団体!$B$3</f>
        <v>01001</v>
      </c>
      <c r="G41">
        <f>リレーオーダー用紙!BE46</f>
        <v>0</v>
      </c>
      <c r="H41">
        <v>7</v>
      </c>
      <c r="I41" t="str">
        <f>リレーオーダー用紙!BB46</f>
        <v/>
      </c>
      <c r="J41" t="str">
        <f>リレーオーダー用紙!AW46</f>
        <v/>
      </c>
      <c r="K41" t="str">
        <f>リレーオーダー用紙!AX46</f>
        <v/>
      </c>
      <c r="L41" t="str">
        <f>リレーオーダー用紙!AY46</f>
        <v/>
      </c>
      <c r="M41" t="str">
        <f>リレーオーダー用紙!AZ46</f>
        <v/>
      </c>
    </row>
    <row r="42" spans="1:13" x14ac:dyDescent="0.15">
      <c r="A42" t="str">
        <f>IF(リレーオーダー用紙!C47="","",9)</f>
        <v/>
      </c>
      <c r="B42" s="60">
        <f>団体!$C$3</f>
        <v>0</v>
      </c>
      <c r="C42">
        <f>団体!$E$3</f>
        <v>0</v>
      </c>
      <c r="D42" s="59" t="str">
        <f>リレーオーダー用紙!AI47</f>
        <v/>
      </c>
      <c r="E42" t="str">
        <f>リレーオーダー用紙!BA47</f>
        <v>999:99.99</v>
      </c>
      <c r="F42" s="59" t="str">
        <f>団体!$B$3</f>
        <v>01001</v>
      </c>
      <c r="G42">
        <f>リレーオーダー用紙!BE47</f>
        <v>0</v>
      </c>
      <c r="H42">
        <v>7</v>
      </c>
      <c r="I42" t="str">
        <f>リレーオーダー用紙!BB47</f>
        <v/>
      </c>
      <c r="J42" t="str">
        <f>リレーオーダー用紙!AW47</f>
        <v/>
      </c>
      <c r="K42" t="str">
        <f>リレーオーダー用紙!AX47</f>
        <v/>
      </c>
      <c r="L42" t="str">
        <f>リレーオーダー用紙!AY47</f>
        <v/>
      </c>
      <c r="M42" t="str">
        <f>リレーオーダー用紙!AZ47</f>
        <v/>
      </c>
    </row>
    <row r="43" spans="1:13" x14ac:dyDescent="0.15">
      <c r="A43" t="str">
        <f>IF(リレーオーダー用紙!C48="","",9)</f>
        <v/>
      </c>
      <c r="B43" s="60">
        <f>団体!$C$3</f>
        <v>0</v>
      </c>
      <c r="C43">
        <f>団体!$E$3</f>
        <v>0</v>
      </c>
      <c r="D43" s="59" t="str">
        <f>リレーオーダー用紙!AI48</f>
        <v/>
      </c>
      <c r="E43" t="str">
        <f>リレーオーダー用紙!BA48</f>
        <v>999:99.99</v>
      </c>
      <c r="F43" s="59" t="str">
        <f>団体!$B$3</f>
        <v>01001</v>
      </c>
      <c r="G43">
        <f>リレーオーダー用紙!BE48</f>
        <v>0</v>
      </c>
      <c r="H43">
        <v>7</v>
      </c>
      <c r="I43" t="str">
        <f>リレーオーダー用紙!BB48</f>
        <v/>
      </c>
      <c r="J43" t="str">
        <f>リレーオーダー用紙!AW48</f>
        <v/>
      </c>
      <c r="K43" t="str">
        <f>リレーオーダー用紙!AX48</f>
        <v/>
      </c>
      <c r="L43" t="str">
        <f>リレーオーダー用紙!AY48</f>
        <v/>
      </c>
      <c r="M43" t="str">
        <f>リレーオーダー用紙!AZ48</f>
        <v/>
      </c>
    </row>
    <row r="44" spans="1:13" x14ac:dyDescent="0.15">
      <c r="A44" t="str">
        <f>IF(リレーオーダー用紙!C49="","",9)</f>
        <v/>
      </c>
      <c r="B44" s="60">
        <f>団体!$C$3</f>
        <v>0</v>
      </c>
      <c r="C44">
        <f>団体!$E$3</f>
        <v>0</v>
      </c>
      <c r="D44" s="59" t="str">
        <f>リレーオーダー用紙!AI49</f>
        <v/>
      </c>
      <c r="E44" t="str">
        <f>リレーオーダー用紙!BA49</f>
        <v>999:99.99</v>
      </c>
      <c r="F44" s="59" t="str">
        <f>団体!$B$3</f>
        <v>01001</v>
      </c>
      <c r="G44">
        <f>リレーオーダー用紙!BE49</f>
        <v>0</v>
      </c>
      <c r="H44">
        <v>7</v>
      </c>
      <c r="I44" t="str">
        <f>リレーオーダー用紙!BB49</f>
        <v/>
      </c>
      <c r="J44" t="str">
        <f>リレーオーダー用紙!AW49</f>
        <v/>
      </c>
      <c r="K44" t="str">
        <f>リレーオーダー用紙!AX49</f>
        <v/>
      </c>
      <c r="L44" t="str">
        <f>リレーオーダー用紙!AY49</f>
        <v/>
      </c>
      <c r="M44" t="str">
        <f>リレーオーダー用紙!AZ49</f>
        <v/>
      </c>
    </row>
    <row r="45" spans="1:13" x14ac:dyDescent="0.15">
      <c r="A45" t="str">
        <f>IF(リレーオーダー用紙!C50="","",9)</f>
        <v/>
      </c>
      <c r="B45" s="60">
        <f>団体!$C$3</f>
        <v>0</v>
      </c>
      <c r="C45">
        <f>団体!$E$3</f>
        <v>0</v>
      </c>
      <c r="D45" s="59" t="str">
        <f>リレーオーダー用紙!AI50</f>
        <v/>
      </c>
      <c r="E45" t="str">
        <f>リレーオーダー用紙!BA50</f>
        <v>999:99.99</v>
      </c>
      <c r="F45" s="59" t="str">
        <f>団体!$B$3</f>
        <v>01001</v>
      </c>
      <c r="G45">
        <f>リレーオーダー用紙!BE50</f>
        <v>0</v>
      </c>
      <c r="H45">
        <v>7</v>
      </c>
      <c r="I45" t="str">
        <f>リレーオーダー用紙!BB50</f>
        <v/>
      </c>
      <c r="J45" t="str">
        <f>リレーオーダー用紙!AW50</f>
        <v/>
      </c>
      <c r="K45" t="str">
        <f>リレーオーダー用紙!AX50</f>
        <v/>
      </c>
      <c r="L45" t="str">
        <f>リレーオーダー用紙!AY50</f>
        <v/>
      </c>
      <c r="M45" t="str">
        <f>リレーオーダー用紙!AZ50</f>
        <v/>
      </c>
    </row>
    <row r="46" spans="1:13" x14ac:dyDescent="0.15">
      <c r="A46" t="str">
        <f>IF(リレーオーダー用紙!C51="","",9)</f>
        <v/>
      </c>
      <c r="B46" s="60">
        <f>団体!$C$3</f>
        <v>0</v>
      </c>
      <c r="C46">
        <f>団体!$E$3</f>
        <v>0</v>
      </c>
      <c r="D46" s="59" t="str">
        <f>リレーオーダー用紙!AI51</f>
        <v/>
      </c>
      <c r="E46" t="str">
        <f>リレーオーダー用紙!BA51</f>
        <v>999:99.99</v>
      </c>
      <c r="F46" s="59" t="str">
        <f>団体!$B$3</f>
        <v>01001</v>
      </c>
      <c r="G46">
        <f>リレーオーダー用紙!BE51</f>
        <v>0</v>
      </c>
      <c r="H46">
        <v>7</v>
      </c>
      <c r="I46" t="str">
        <f>リレーオーダー用紙!BB51</f>
        <v/>
      </c>
      <c r="J46" t="str">
        <f>リレーオーダー用紙!AW51</f>
        <v/>
      </c>
      <c r="K46" t="str">
        <f>リレーオーダー用紙!AX52</f>
        <v/>
      </c>
      <c r="L46" t="str">
        <f>リレーオーダー用紙!AY52</f>
        <v/>
      </c>
      <c r="M46" t="str">
        <f>リレーオーダー用紙!AZ52</f>
        <v/>
      </c>
    </row>
    <row r="47" spans="1:13" x14ac:dyDescent="0.15">
      <c r="A47" t="str">
        <f>IF(リレーオーダー用紙!C52="","",9)</f>
        <v/>
      </c>
      <c r="B47" s="60">
        <f>団体!$C$3</f>
        <v>0</v>
      </c>
      <c r="C47">
        <f>団体!$E$3</f>
        <v>0</v>
      </c>
      <c r="D47" s="59" t="str">
        <f>リレーオーダー用紙!AI52</f>
        <v/>
      </c>
      <c r="E47" t="str">
        <f>リレーオーダー用紙!BA52</f>
        <v>999:99.99</v>
      </c>
      <c r="F47" s="59" t="str">
        <f>団体!$B$3</f>
        <v>01001</v>
      </c>
      <c r="G47">
        <f>リレーオーダー用紙!BE52</f>
        <v>0</v>
      </c>
      <c r="H47">
        <v>7</v>
      </c>
      <c r="I47" t="str">
        <f>リレーオーダー用紙!BB52</f>
        <v/>
      </c>
      <c r="J47" t="str">
        <f>リレーオーダー用紙!AW52</f>
        <v/>
      </c>
    </row>
    <row r="48" spans="1:13" x14ac:dyDescent="0.15">
      <c r="A48" s="134" t="str">
        <f>IF(リレーオーダー用紙!C53="","",9)</f>
        <v/>
      </c>
      <c r="B48" s="147">
        <f>団体!$C$3</f>
        <v>0</v>
      </c>
      <c r="C48" s="134">
        <f>団体!$E$3</f>
        <v>0</v>
      </c>
      <c r="D48" s="145" t="str">
        <f>リレーオーダー用紙!AI53</f>
        <v/>
      </c>
      <c r="E48" s="134" t="str">
        <f>リレーオーダー用紙!BA53</f>
        <v>999:99.99</v>
      </c>
      <c r="F48" s="145" t="str">
        <f>団体!$B$3</f>
        <v>01001</v>
      </c>
      <c r="G48">
        <f>リレーオーダー用紙!BE53</f>
        <v>0</v>
      </c>
      <c r="H48">
        <v>7</v>
      </c>
      <c r="I48" s="134" t="str">
        <f>リレーオーダー用紙!BB53</f>
        <v/>
      </c>
      <c r="J48" s="134" t="str">
        <f>リレーオーダー用紙!AW53</f>
        <v/>
      </c>
      <c r="K48" s="134" t="str">
        <f>リレーオーダー用紙!AX53</f>
        <v/>
      </c>
      <c r="L48" s="134" t="str">
        <f>リレーオーダー用紙!AY53</f>
        <v/>
      </c>
      <c r="M48" s="134" t="str">
        <f>リレーオーダー用紙!AZ53</f>
        <v/>
      </c>
    </row>
    <row r="49" spans="1:13" x14ac:dyDescent="0.15">
      <c r="A49" t="str">
        <f>IF(リレーオーダー用紙!G54="","",9)</f>
        <v/>
      </c>
      <c r="B49" s="60"/>
      <c r="D49" s="59"/>
      <c r="F49" s="59"/>
    </row>
    <row r="50" spans="1:13" x14ac:dyDescent="0.15">
      <c r="A50" s="134" t="str">
        <f>IF(リレーオーダー用紙!G55="","",9)</f>
        <v/>
      </c>
      <c r="B50" s="147"/>
      <c r="C50" s="134"/>
      <c r="D50" s="145"/>
      <c r="E50" s="134"/>
      <c r="F50" s="145"/>
      <c r="G50" s="134"/>
      <c r="H50" s="134"/>
      <c r="I50" s="134"/>
      <c r="J50" s="134"/>
      <c r="K50" s="134"/>
      <c r="L50" s="134"/>
      <c r="M50" s="134"/>
    </row>
    <row r="51" spans="1:13" x14ac:dyDescent="0.15">
      <c r="A51" t="str">
        <f>IF(リレーオーダー用紙!C56="","",9)</f>
        <v/>
      </c>
      <c r="B51" s="60">
        <f>団体!$C$3</f>
        <v>0</v>
      </c>
      <c r="C51">
        <f>団体!$E$3</f>
        <v>0</v>
      </c>
      <c r="D51" s="59" t="str">
        <f>リレーオーダー用紙!AI56</f>
        <v/>
      </c>
      <c r="E51" t="str">
        <f>リレーオーダー用紙!BA56</f>
        <v>999:99.99</v>
      </c>
      <c r="F51" s="59" t="str">
        <f>団体!$B$3</f>
        <v>01001</v>
      </c>
      <c r="G51">
        <v>0</v>
      </c>
      <c r="H51">
        <v>9</v>
      </c>
      <c r="I51" t="str">
        <f>リレーオーダー用紙!BB56</f>
        <v/>
      </c>
      <c r="J51" t="str">
        <f>リレーオーダー用紙!AW56</f>
        <v/>
      </c>
      <c r="K51" t="str">
        <f>リレーオーダー用紙!AX56</f>
        <v/>
      </c>
      <c r="L51" t="str">
        <f>リレーオーダー用紙!AY56</f>
        <v/>
      </c>
      <c r="M51" t="str">
        <f>リレーオーダー用紙!AZ56</f>
        <v/>
      </c>
    </row>
    <row r="52" spans="1:13" x14ac:dyDescent="0.15">
      <c r="A52" t="str">
        <f>IF(リレーオーダー用紙!C57="","",9)</f>
        <v/>
      </c>
      <c r="B52" s="60">
        <f>団体!$C$3</f>
        <v>0</v>
      </c>
      <c r="C52">
        <f>団体!$E$3</f>
        <v>0</v>
      </c>
      <c r="D52" s="59" t="str">
        <f>リレーオーダー用紙!AI57</f>
        <v/>
      </c>
      <c r="E52" t="str">
        <f>リレーオーダー用紙!BA57</f>
        <v>999:99.99</v>
      </c>
      <c r="F52" s="59" t="str">
        <f>団体!$B$3</f>
        <v>01001</v>
      </c>
      <c r="G52">
        <v>0</v>
      </c>
      <c r="H52">
        <v>9</v>
      </c>
      <c r="I52" t="str">
        <f>リレーオーダー用紙!BB57</f>
        <v/>
      </c>
      <c r="J52" t="str">
        <f>リレーオーダー用紙!AW57</f>
        <v/>
      </c>
      <c r="K52" t="str">
        <f>リレーオーダー用紙!AX57</f>
        <v/>
      </c>
      <c r="L52" t="str">
        <f>リレーオーダー用紙!AY57</f>
        <v/>
      </c>
      <c r="M52" t="str">
        <f>リレーオーダー用紙!AZ57</f>
        <v/>
      </c>
    </row>
    <row r="53" spans="1:13" x14ac:dyDescent="0.15">
      <c r="A53" t="str">
        <f>IF(リレーオーダー用紙!C58="","",9)</f>
        <v/>
      </c>
      <c r="B53" s="60">
        <f>団体!$C$3</f>
        <v>0</v>
      </c>
      <c r="C53">
        <f>団体!$E$3</f>
        <v>0</v>
      </c>
      <c r="D53" s="59" t="str">
        <f>リレーオーダー用紙!AI58</f>
        <v/>
      </c>
      <c r="E53" t="str">
        <f>リレーオーダー用紙!BA58</f>
        <v>999:99.99</v>
      </c>
      <c r="F53" s="59" t="str">
        <f>団体!$B$3</f>
        <v>01001</v>
      </c>
      <c r="G53">
        <v>0</v>
      </c>
      <c r="H53">
        <v>9</v>
      </c>
      <c r="I53" t="str">
        <f>リレーオーダー用紙!BB58</f>
        <v/>
      </c>
      <c r="J53" t="str">
        <f>リレーオーダー用紙!AW58</f>
        <v/>
      </c>
      <c r="K53" t="str">
        <f>リレーオーダー用紙!AX58</f>
        <v/>
      </c>
      <c r="L53" t="str">
        <f>リレーオーダー用紙!AY58</f>
        <v/>
      </c>
      <c r="M53" t="str">
        <f>リレーオーダー用紙!AZ58</f>
        <v/>
      </c>
    </row>
    <row r="54" spans="1:13" x14ac:dyDescent="0.15">
      <c r="A54" t="str">
        <f>IF(リレーオーダー用紙!C59="","",9)</f>
        <v/>
      </c>
      <c r="B54" s="60">
        <f>団体!$C$3</f>
        <v>0</v>
      </c>
      <c r="C54">
        <f>団体!$E$3</f>
        <v>0</v>
      </c>
      <c r="D54" s="59" t="str">
        <f>リレーオーダー用紙!AI59</f>
        <v/>
      </c>
      <c r="E54" t="str">
        <f>リレーオーダー用紙!BA59</f>
        <v>999:99.99</v>
      </c>
      <c r="F54" s="59" t="str">
        <f>団体!$B$3</f>
        <v>01001</v>
      </c>
      <c r="G54">
        <v>0</v>
      </c>
      <c r="H54">
        <v>9</v>
      </c>
      <c r="I54" t="str">
        <f>リレーオーダー用紙!BB59</f>
        <v/>
      </c>
      <c r="J54" t="str">
        <f>リレーオーダー用紙!AW59</f>
        <v/>
      </c>
      <c r="K54" t="str">
        <f>リレーオーダー用紙!AX59</f>
        <v/>
      </c>
      <c r="L54" t="str">
        <f>リレーオーダー用紙!AY59</f>
        <v/>
      </c>
      <c r="M54" t="str">
        <f>リレーオーダー用紙!AZ59</f>
        <v/>
      </c>
    </row>
    <row r="55" spans="1:13" x14ac:dyDescent="0.15">
      <c r="A55" t="str">
        <f>IF(リレーオーダー用紙!C61="","",9)</f>
        <v/>
      </c>
      <c r="B55" s="60">
        <f>団体!$C$3</f>
        <v>0</v>
      </c>
      <c r="C55">
        <f>団体!$E$3</f>
        <v>0</v>
      </c>
      <c r="D55" s="59" t="str">
        <f>リレーオーダー用紙!AI60</f>
        <v/>
      </c>
      <c r="E55" t="str">
        <f>リレーオーダー用紙!BA60</f>
        <v>999:99.99</v>
      </c>
      <c r="F55" s="59" t="str">
        <f>団体!$B$3</f>
        <v>01001</v>
      </c>
      <c r="G55">
        <v>0</v>
      </c>
      <c r="H55">
        <v>9</v>
      </c>
      <c r="I55" t="str">
        <f>リレーオーダー用紙!BB60</f>
        <v/>
      </c>
      <c r="J55" t="str">
        <f>リレーオーダー用紙!AW61</f>
        <v/>
      </c>
      <c r="K55" t="str">
        <f>リレーオーダー用紙!AX61</f>
        <v/>
      </c>
      <c r="L55" t="str">
        <f>リレーオーダー用紙!AY61</f>
        <v/>
      </c>
      <c r="M55" t="str">
        <f>リレーオーダー用紙!AZ61</f>
        <v/>
      </c>
    </row>
    <row r="56" spans="1:13" x14ac:dyDescent="0.15">
      <c r="A56" t="str">
        <f>IF(リレーオーダー用紙!C62="","",9)</f>
        <v/>
      </c>
      <c r="B56" s="60">
        <f>団体!$C$3</f>
        <v>0</v>
      </c>
      <c r="C56">
        <f>団体!$E$3</f>
        <v>0</v>
      </c>
      <c r="D56" s="59" t="str">
        <f>リレーオーダー用紙!AI61</f>
        <v/>
      </c>
      <c r="E56" t="str">
        <f>リレーオーダー用紙!BA61</f>
        <v>999:99.99</v>
      </c>
      <c r="F56" s="59" t="str">
        <f>団体!$B$3</f>
        <v>01001</v>
      </c>
      <c r="G56">
        <v>0</v>
      </c>
      <c r="H56">
        <v>9</v>
      </c>
      <c r="I56" t="str">
        <f>リレーオーダー用紙!BB61</f>
        <v/>
      </c>
      <c r="J56" t="str">
        <f>リレーオーダー用紙!AW62</f>
        <v/>
      </c>
      <c r="K56" t="str">
        <f>リレーオーダー用紙!AX62</f>
        <v/>
      </c>
      <c r="L56" t="str">
        <f>リレーオーダー用紙!AY62</f>
        <v/>
      </c>
      <c r="M56" t="str">
        <f>リレーオーダー用紙!AZ62</f>
        <v/>
      </c>
    </row>
    <row r="57" spans="1:13" x14ac:dyDescent="0.15">
      <c r="A57" s="134" t="str">
        <f>IF(リレーオーダー用紙!C63="","",9)</f>
        <v/>
      </c>
      <c r="B57" s="147">
        <f>団体!$C$3</f>
        <v>0</v>
      </c>
      <c r="C57" s="134">
        <f>団体!$E$3</f>
        <v>0</v>
      </c>
      <c r="D57" s="145" t="str">
        <f>リレーオーダー用紙!AI62</f>
        <v/>
      </c>
      <c r="E57" s="134" t="str">
        <f>リレーオーダー用紙!BA62</f>
        <v>999:99.99</v>
      </c>
      <c r="F57" s="145" t="str">
        <f>団体!$B$3</f>
        <v>01001</v>
      </c>
      <c r="G57" s="134">
        <v>0</v>
      </c>
      <c r="H57" s="134">
        <v>9</v>
      </c>
      <c r="I57" s="134" t="str">
        <f>リレーオーダー用紙!BB62</f>
        <v/>
      </c>
      <c r="J57" s="134" t="str">
        <f>リレーオーダー用紙!AW63</f>
        <v/>
      </c>
      <c r="K57" s="134" t="str">
        <f>リレーオーダー用紙!AX63</f>
        <v/>
      </c>
      <c r="L57" s="134" t="str">
        <f>リレーオーダー用紙!AY63</f>
        <v/>
      </c>
      <c r="M57" s="134" t="str">
        <f>リレーオーダー用紙!AZ63</f>
        <v/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B129"/>
  <sheetViews>
    <sheetView showGridLines="0" zoomScaleNormal="75" workbookViewId="0">
      <pane xSplit="8" ySplit="5" topLeftCell="I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ColWidth="9.109375" defaultRowHeight="16.5" customHeight="1" x14ac:dyDescent="0.15"/>
  <cols>
    <col min="1" max="1" width="4.6640625" style="11" customWidth="1"/>
    <col min="2" max="2" width="14.109375" style="4" customWidth="1"/>
    <col min="3" max="3" width="8.88671875" style="11" hidden="1" customWidth="1"/>
    <col min="4" max="4" width="6.88671875" style="4" customWidth="1"/>
    <col min="5" max="6" width="6.33203125" style="198" customWidth="1"/>
    <col min="7" max="8" width="13.5546875" style="4" customWidth="1"/>
    <col min="9" max="10" width="13" style="4" customWidth="1"/>
    <col min="11" max="11" width="9.44140625" style="186" customWidth="1"/>
    <col min="12" max="12" width="19.6640625" style="6" customWidth="1"/>
    <col min="13" max="13" width="11.6640625" style="4" customWidth="1"/>
    <col min="14" max="14" width="19.6640625" style="4" customWidth="1"/>
    <col min="15" max="15" width="11.6640625" style="4" customWidth="1"/>
    <col min="16" max="16" width="19.6640625" style="4" customWidth="1"/>
    <col min="17" max="17" width="11.6640625" style="4" customWidth="1"/>
    <col min="18" max="18" width="19.6640625" style="4" customWidth="1"/>
    <col min="19" max="19" width="11.6640625" style="4" customWidth="1"/>
    <col min="20" max="20" width="19.6640625" style="4" customWidth="1"/>
    <col min="21" max="21" width="11.6640625" style="4" customWidth="1"/>
    <col min="22" max="22" width="19.6640625" style="4" customWidth="1"/>
    <col min="23" max="23" width="11.6640625" style="4" customWidth="1"/>
    <col min="24" max="24" width="19.6640625" style="6" hidden="1" customWidth="1"/>
    <col min="25" max="25" width="11.6640625" style="4" hidden="1" customWidth="1"/>
    <col min="26" max="26" width="19.6640625" style="6" hidden="1" customWidth="1"/>
    <col min="27" max="27" width="11.6640625" style="4" hidden="1" customWidth="1"/>
    <col min="28" max="28" width="19.6640625" style="4" hidden="1" customWidth="1"/>
    <col min="29" max="29" width="11.6640625" style="4" hidden="1" customWidth="1"/>
    <col min="30" max="30" width="19.6640625" style="4" hidden="1" customWidth="1"/>
    <col min="31" max="31" width="11.6640625" style="4" hidden="1" customWidth="1"/>
    <col min="32" max="32" width="19.6640625" style="6" hidden="1" customWidth="1"/>
    <col min="33" max="33" width="11.6640625" style="4" hidden="1" customWidth="1"/>
    <col min="34" max="34" width="6.88671875" style="4" hidden="1" customWidth="1"/>
    <col min="35" max="36" width="9.109375" style="4" hidden="1" customWidth="1"/>
    <col min="37" max="37" width="19.5546875" style="7" hidden="1" customWidth="1"/>
    <col min="38" max="38" width="4.109375" style="7" hidden="1" customWidth="1"/>
    <col min="39" max="39" width="5.44140625" style="4" hidden="1" customWidth="1"/>
    <col min="40" max="41" width="5" style="4" hidden="1" customWidth="1"/>
    <col min="42" max="42" width="16" style="4" hidden="1" customWidth="1"/>
    <col min="43" max="43" width="11.5546875" style="4" hidden="1" customWidth="1"/>
    <col min="44" max="44" width="9.44140625" style="4" hidden="1" customWidth="1"/>
    <col min="45" max="45" width="5.6640625" style="4" hidden="1" customWidth="1"/>
    <col min="46" max="47" width="19.5546875" style="4" hidden="1" customWidth="1"/>
    <col min="48" max="48" width="6.44140625" style="4" hidden="1" customWidth="1"/>
    <col min="49" max="59" width="3.109375" style="4" hidden="1" customWidth="1"/>
    <col min="60" max="70" width="4.88671875" style="4" hidden="1" customWidth="1"/>
    <col min="71" max="71" width="9.109375" style="4" hidden="1" customWidth="1"/>
    <col min="72" max="82" width="11.5546875" style="4" hidden="1" customWidth="1"/>
    <col min="83" max="83" width="9.109375" style="4" hidden="1" customWidth="1"/>
    <col min="84" max="84" width="9.6640625" style="4" hidden="1" customWidth="1"/>
    <col min="85" max="89" width="9.109375" style="4" hidden="1" customWidth="1"/>
    <col min="90" max="100" width="0" style="4" hidden="1" customWidth="1"/>
    <col min="101" max="101" width="6.33203125" style="190" hidden="1" customWidth="1"/>
    <col min="102" max="122" width="5.6640625" style="4" hidden="1" customWidth="1"/>
    <col min="123" max="125" width="0" style="4" hidden="1" customWidth="1"/>
    <col min="126" max="131" width="4.6640625" style="4" hidden="1" customWidth="1"/>
    <col min="132" max="147" width="0" style="4" hidden="1" customWidth="1"/>
    <col min="148" max="16384" width="9.109375" style="4"/>
  </cols>
  <sheetData>
    <row r="1" spans="1:131" ht="16.5" customHeight="1" x14ac:dyDescent="0.15">
      <c r="A1" s="51" t="str">
        <f>申込書!B1</f>
        <v>第6回オカモト杯全十勝水泳競技大会</v>
      </c>
      <c r="D1" s="198"/>
      <c r="V1" s="284" t="s">
        <v>73</v>
      </c>
      <c r="W1" s="286"/>
      <c r="X1" s="284" t="s">
        <v>73</v>
      </c>
      <c r="Y1" s="286"/>
      <c r="Z1" s="284"/>
      <c r="AA1" s="286"/>
      <c r="AB1" s="172"/>
      <c r="AC1" s="172"/>
      <c r="AD1" s="172"/>
      <c r="AE1" s="172"/>
      <c r="AF1" s="52"/>
      <c r="AG1" s="302"/>
      <c r="AH1" s="302"/>
      <c r="AM1" s="4" t="s">
        <v>168</v>
      </c>
      <c r="AP1" s="4">
        <v>20220911</v>
      </c>
    </row>
    <row r="2" spans="1:131" ht="12" customHeight="1" x14ac:dyDescent="0.15">
      <c r="B2" s="130" t="str">
        <f>IF(AND(AND(申込書!$E$20="",申込書!$P$20=""),申込書!$T$30&gt;5),"※競技役員欄にご記入がありません。このままですと受付できません。","")</f>
        <v/>
      </c>
      <c r="C2" s="130"/>
      <c r="D2" s="130"/>
      <c r="E2" s="199"/>
      <c r="F2" s="199"/>
      <c r="G2" s="130"/>
      <c r="H2" s="130"/>
      <c r="I2" s="130"/>
      <c r="J2" s="130"/>
      <c r="K2" s="187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57"/>
      <c r="Z2" s="130"/>
      <c r="AA2" s="130"/>
      <c r="AB2" s="130"/>
      <c r="AC2" s="130"/>
      <c r="AD2" s="130"/>
      <c r="AE2" s="130"/>
      <c r="AF2" s="130"/>
      <c r="AG2" s="130"/>
      <c r="AH2" s="130"/>
      <c r="AM2" s="4" t="s">
        <v>169</v>
      </c>
      <c r="AP2" s="4">
        <v>20220401</v>
      </c>
      <c r="AQ2" s="130"/>
      <c r="CW2" s="191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</row>
    <row r="3" spans="1:131" ht="16.5" customHeight="1" x14ac:dyDescent="0.15">
      <c r="A3" s="207" t="str">
        <f>申込書!C4&amp;申込書!D4&amp;申込書!F4&amp;申込書!G4&amp;申込書!H4</f>
        <v>01001</v>
      </c>
      <c r="C3" s="153" t="str">
        <f>IF(申込書!C6="","チーム登録を行って下さい",申込書!C6)</f>
        <v>チーム登録を行って下さい</v>
      </c>
      <c r="D3" s="212">
        <f>申込書!Q4</f>
        <v>0</v>
      </c>
      <c r="G3" s="5"/>
      <c r="H3" s="5"/>
      <c r="I3" s="5"/>
      <c r="J3" s="5"/>
      <c r="K3" s="19"/>
      <c r="L3" s="5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CX3" s="248" t="s">
        <v>48</v>
      </c>
      <c r="CY3" s="248"/>
      <c r="CZ3" s="186"/>
      <c r="DA3" s="186"/>
      <c r="DB3" s="186"/>
      <c r="DC3" s="186"/>
      <c r="DD3" s="186"/>
      <c r="DE3" s="186"/>
      <c r="DF3" s="186"/>
      <c r="DG3" s="186"/>
      <c r="DH3" s="186"/>
      <c r="DV3" s="4" t="s">
        <v>284</v>
      </c>
    </row>
    <row r="4" spans="1:131" s="11" customFormat="1" ht="16.5" customHeight="1" x14ac:dyDescent="0.15">
      <c r="A4" s="9" t="s">
        <v>10</v>
      </c>
      <c r="B4" s="9" t="s">
        <v>9</v>
      </c>
      <c r="C4" s="121"/>
      <c r="D4" s="200" t="s">
        <v>23</v>
      </c>
      <c r="E4" s="200" t="s">
        <v>24</v>
      </c>
      <c r="F4" s="200" t="s">
        <v>166</v>
      </c>
      <c r="G4" s="9" t="s">
        <v>11</v>
      </c>
      <c r="H4" s="9" t="s">
        <v>12</v>
      </c>
      <c r="I4" s="9" t="s">
        <v>13</v>
      </c>
      <c r="J4" s="9" t="s">
        <v>14</v>
      </c>
      <c r="K4" s="188" t="s">
        <v>259</v>
      </c>
      <c r="L4" s="303" t="s">
        <v>159</v>
      </c>
      <c r="M4" s="304"/>
      <c r="N4" s="303" t="s">
        <v>160</v>
      </c>
      <c r="O4" s="304"/>
      <c r="P4" s="303" t="s">
        <v>161</v>
      </c>
      <c r="Q4" s="304"/>
      <c r="R4" s="303" t="s">
        <v>201</v>
      </c>
      <c r="S4" s="304"/>
      <c r="T4" s="303" t="s">
        <v>222</v>
      </c>
      <c r="U4" s="304"/>
      <c r="V4" s="303" t="s">
        <v>223</v>
      </c>
      <c r="W4" s="304"/>
      <c r="X4" s="303" t="s">
        <v>226</v>
      </c>
      <c r="Y4" s="304"/>
      <c r="Z4" s="303" t="s">
        <v>227</v>
      </c>
      <c r="AA4" s="304"/>
      <c r="AB4" s="303" t="s">
        <v>228</v>
      </c>
      <c r="AC4" s="304"/>
      <c r="AD4" s="303" t="s">
        <v>229</v>
      </c>
      <c r="AE4" s="304"/>
      <c r="AF4" s="303" t="s">
        <v>230</v>
      </c>
      <c r="AG4" s="304"/>
      <c r="AH4" s="9" t="s">
        <v>23</v>
      </c>
      <c r="AK4" s="12"/>
      <c r="AL4" s="12"/>
      <c r="AQ4" s="10" t="s">
        <v>40</v>
      </c>
      <c r="AR4" s="11" t="s">
        <v>24</v>
      </c>
      <c r="AS4" s="11" t="s">
        <v>139</v>
      </c>
      <c r="AT4" s="11" t="s">
        <v>153</v>
      </c>
      <c r="AU4" s="11" t="s">
        <v>154</v>
      </c>
      <c r="AV4" s="11" t="s">
        <v>152</v>
      </c>
      <c r="AW4" s="306" t="s">
        <v>121</v>
      </c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 t="s">
        <v>122</v>
      </c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T4" s="306" t="s">
        <v>125</v>
      </c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Q4" s="181"/>
      <c r="CW4" s="192"/>
      <c r="CX4" s="10" t="s">
        <v>146</v>
      </c>
      <c r="CY4" s="10" t="s">
        <v>147</v>
      </c>
      <c r="CZ4" s="10" t="s">
        <v>250</v>
      </c>
      <c r="DA4" s="10" t="s">
        <v>251</v>
      </c>
      <c r="DB4" s="10" t="s">
        <v>252</v>
      </c>
      <c r="DC4" s="10" t="s">
        <v>253</v>
      </c>
      <c r="DD4" s="10" t="s">
        <v>254</v>
      </c>
      <c r="DE4" s="10" t="s">
        <v>255</v>
      </c>
      <c r="DF4" s="10" t="s">
        <v>256</v>
      </c>
      <c r="DG4" s="10" t="s">
        <v>257</v>
      </c>
      <c r="DH4" s="10" t="s">
        <v>258</v>
      </c>
      <c r="DI4" s="10" t="s">
        <v>275</v>
      </c>
      <c r="DJ4" s="10" t="s">
        <v>276</v>
      </c>
      <c r="DK4" s="10" t="s">
        <v>277</v>
      </c>
      <c r="DL4" s="10" t="s">
        <v>278</v>
      </c>
      <c r="DM4" s="10" t="s">
        <v>279</v>
      </c>
      <c r="DN4" s="10" t="s">
        <v>280</v>
      </c>
      <c r="DO4" s="10" t="s">
        <v>281</v>
      </c>
      <c r="DP4" s="10" t="s">
        <v>282</v>
      </c>
      <c r="DQ4" s="10" t="s">
        <v>283</v>
      </c>
      <c r="DR4" s="10">
        <v>21</v>
      </c>
      <c r="DS4" s="10">
        <v>22</v>
      </c>
      <c r="DT4" s="10">
        <v>23</v>
      </c>
      <c r="DV4" s="305" t="s">
        <v>285</v>
      </c>
      <c r="DW4" s="305"/>
      <c r="DX4" s="305"/>
      <c r="DY4" s="305"/>
      <c r="DZ4" s="305"/>
      <c r="EA4" s="305"/>
    </row>
    <row r="5" spans="1:131" ht="16.5" customHeight="1" x14ac:dyDescent="0.15">
      <c r="A5" s="5" t="s">
        <v>38</v>
      </c>
      <c r="D5" s="136"/>
      <c r="E5" s="200"/>
      <c r="F5" s="200"/>
      <c r="G5" s="183" t="s">
        <v>236</v>
      </c>
      <c r="L5" s="121" t="s">
        <v>98</v>
      </c>
      <c r="M5" s="9" t="s">
        <v>21</v>
      </c>
      <c r="N5" s="121" t="s">
        <v>98</v>
      </c>
      <c r="O5" s="173" t="s">
        <v>21</v>
      </c>
      <c r="P5" s="121" t="s">
        <v>98</v>
      </c>
      <c r="Q5" s="173" t="s">
        <v>21</v>
      </c>
      <c r="R5" s="121" t="s">
        <v>98</v>
      </c>
      <c r="S5" s="173" t="s">
        <v>21</v>
      </c>
      <c r="T5" s="121" t="s">
        <v>98</v>
      </c>
      <c r="U5" s="173" t="s">
        <v>21</v>
      </c>
      <c r="V5" s="121" t="s">
        <v>98</v>
      </c>
      <c r="W5" s="173" t="s">
        <v>21</v>
      </c>
      <c r="X5" s="121" t="s">
        <v>98</v>
      </c>
      <c r="Y5" s="9" t="s">
        <v>21</v>
      </c>
      <c r="Z5" s="121" t="s">
        <v>98</v>
      </c>
      <c r="AA5" s="9" t="s">
        <v>21</v>
      </c>
      <c r="AB5" s="121" t="s">
        <v>98</v>
      </c>
      <c r="AC5" s="171" t="s">
        <v>21</v>
      </c>
      <c r="AD5" s="121" t="s">
        <v>98</v>
      </c>
      <c r="AE5" s="171" t="s">
        <v>21</v>
      </c>
      <c r="AF5" s="121" t="s">
        <v>98</v>
      </c>
      <c r="AG5" s="9" t="s">
        <v>21</v>
      </c>
      <c r="AH5" s="136"/>
      <c r="AN5" s="4">
        <v>0</v>
      </c>
      <c r="AW5" s="136" t="s">
        <v>41</v>
      </c>
      <c r="AX5" s="136" t="s">
        <v>42</v>
      </c>
      <c r="AY5" s="136" t="s">
        <v>43</v>
      </c>
      <c r="AZ5" s="136" t="s">
        <v>44</v>
      </c>
      <c r="BA5" s="136" t="s">
        <v>224</v>
      </c>
      <c r="BB5" s="136" t="s">
        <v>225</v>
      </c>
      <c r="BC5" s="136" t="s">
        <v>231</v>
      </c>
      <c r="BD5" s="136" t="s">
        <v>232</v>
      </c>
      <c r="BE5" s="136" t="s">
        <v>233</v>
      </c>
      <c r="BF5" s="136" t="s">
        <v>234</v>
      </c>
      <c r="BG5" s="136" t="s">
        <v>235</v>
      </c>
      <c r="BH5" s="136" t="s">
        <v>41</v>
      </c>
      <c r="BI5" s="136" t="s">
        <v>42</v>
      </c>
      <c r="BJ5" s="136" t="s">
        <v>43</v>
      </c>
      <c r="BK5" s="136" t="s">
        <v>44</v>
      </c>
      <c r="BL5" s="136" t="s">
        <v>224</v>
      </c>
      <c r="BM5" s="136" t="s">
        <v>225</v>
      </c>
      <c r="BN5" s="136" t="s">
        <v>231</v>
      </c>
      <c r="BO5" s="136" t="s">
        <v>232</v>
      </c>
      <c r="BP5" s="136" t="s">
        <v>233</v>
      </c>
      <c r="BQ5" s="136" t="s">
        <v>234</v>
      </c>
      <c r="BR5" s="136" t="s">
        <v>235</v>
      </c>
      <c r="BT5" s="9" t="s">
        <v>41</v>
      </c>
      <c r="BU5" s="173" t="s">
        <v>42</v>
      </c>
      <c r="BV5" s="173" t="s">
        <v>43</v>
      </c>
      <c r="BW5" s="173" t="s">
        <v>44</v>
      </c>
      <c r="BX5" s="173" t="s">
        <v>224</v>
      </c>
      <c r="BY5" s="173" t="s">
        <v>225</v>
      </c>
      <c r="BZ5" s="9" t="s">
        <v>231</v>
      </c>
      <c r="CA5" s="9" t="s">
        <v>232</v>
      </c>
      <c r="CB5" s="171" t="s">
        <v>233</v>
      </c>
      <c r="CC5" s="171" t="s">
        <v>234</v>
      </c>
      <c r="CD5" s="9" t="s">
        <v>235</v>
      </c>
      <c r="CE5" s="4" t="s">
        <v>162</v>
      </c>
      <c r="CF5" s="4" t="s">
        <v>163</v>
      </c>
      <c r="CG5" s="4" t="s">
        <v>164</v>
      </c>
      <c r="CH5" s="4" t="s">
        <v>165</v>
      </c>
      <c r="CI5" s="4" t="s">
        <v>167</v>
      </c>
      <c r="CL5" s="4" t="s">
        <v>203</v>
      </c>
      <c r="CN5" s="116" t="s">
        <v>247</v>
      </c>
      <c r="CO5" s="184" t="s">
        <v>248</v>
      </c>
      <c r="CP5" s="4" t="s">
        <v>249</v>
      </c>
      <c r="CQ5" s="4" t="s">
        <v>166</v>
      </c>
      <c r="CR5" s="185"/>
      <c r="CS5" s="12"/>
      <c r="CT5" s="182" t="s">
        <v>249</v>
      </c>
      <c r="CU5" s="182" t="s">
        <v>166</v>
      </c>
      <c r="CW5" s="192"/>
      <c r="DV5" s="200" t="s">
        <v>41</v>
      </c>
      <c r="DW5" s="200" t="s">
        <v>42</v>
      </c>
      <c r="DX5" s="200" t="s">
        <v>43</v>
      </c>
      <c r="DY5" s="200" t="s">
        <v>44</v>
      </c>
      <c r="DZ5" s="200" t="s">
        <v>224</v>
      </c>
      <c r="EA5" s="200" t="s">
        <v>225</v>
      </c>
    </row>
    <row r="6" spans="1:131" ht="16.5" customHeight="1" x14ac:dyDescent="0.15">
      <c r="A6" s="9" t="str">
        <f>IF(B6="","",1)</f>
        <v/>
      </c>
      <c r="B6" s="94"/>
      <c r="C6" s="162"/>
      <c r="D6" s="200" t="str">
        <f t="shared" ref="D6:D37" si="0">IF(B6="","",INT(($AP$1-CH6)/10000))</f>
        <v/>
      </c>
      <c r="E6" s="202" t="str">
        <f t="shared" ref="E6:E37" si="1">IF(B6="","",IF(AH6&gt;65,"F6",VLOOKUP(AH6,$CN$6:$CO$70,2,0)))</f>
        <v/>
      </c>
      <c r="F6" s="202" t="str">
        <f>IF(ISERROR(VLOOKUP(CI6,CJ$6:$CK$41,2,0)),"",VLOOKUP(CI6,CJ$6:$CK$41,2,0))</f>
        <v/>
      </c>
      <c r="G6" s="95"/>
      <c r="H6" s="95"/>
      <c r="I6" s="95"/>
      <c r="J6" s="95"/>
      <c r="K6" s="193" t="str">
        <f t="shared" ref="K6:K37" si="2">IF(CW6="重複","重複あり","")</f>
        <v/>
      </c>
      <c r="L6" s="148"/>
      <c r="M6" s="127"/>
      <c r="N6" s="148"/>
      <c r="O6" s="127"/>
      <c r="P6" s="148"/>
      <c r="Q6" s="127"/>
      <c r="R6" s="148"/>
      <c r="S6" s="127"/>
      <c r="T6" s="148"/>
      <c r="U6" s="127"/>
      <c r="V6" s="148"/>
      <c r="W6" s="127"/>
      <c r="X6" s="148"/>
      <c r="Y6" s="127"/>
      <c r="Z6" s="148"/>
      <c r="AA6" s="127"/>
      <c r="AB6" s="148"/>
      <c r="AC6" s="127"/>
      <c r="AD6" s="148"/>
      <c r="AE6" s="127"/>
      <c r="AF6" s="148"/>
      <c r="AG6" s="127"/>
      <c r="AH6" s="159" t="str">
        <f t="shared" ref="AH6:AH37" si="3">IF(B6="","",INT(($AP$1-CH6)/10000))</f>
        <v/>
      </c>
      <c r="AI6" s="4" t="str">
        <f t="shared" ref="AI6:AI37" si="4">TRIM(G6)</f>
        <v/>
      </c>
      <c r="AJ6" s="4" t="str">
        <f t="shared" ref="AJ6:AJ37" si="5">TRIM(H6)</f>
        <v/>
      </c>
      <c r="AK6" s="29" t="s">
        <v>189</v>
      </c>
      <c r="AL6" s="57">
        <v>1</v>
      </c>
      <c r="AM6" s="4">
        <f t="shared" ref="AM6:AM65" si="6">LEN(AI6)+LEN(AJ6)</f>
        <v>0</v>
      </c>
      <c r="AN6" s="4">
        <f>AN5+IF(AP6="",0,1)</f>
        <v>0</v>
      </c>
      <c r="AO6" s="4" t="str">
        <f>IF(AP6="","",AN6)</f>
        <v/>
      </c>
      <c r="AP6" s="4" t="str">
        <f t="shared" ref="AP6:AP65" si="7">AI6&amp;IF(OR(AM6&gt;4,AM6=0),"",REPT("  ",5-AM6))&amp;AJ6</f>
        <v/>
      </c>
      <c r="AQ6" s="13">
        <f>SUM(DV6:EA6)</f>
        <v>0</v>
      </c>
      <c r="AR6" s="4" t="str">
        <f>IF(E6="","",IF(E6="Ａ","1",IF(E6="Ｂ","2",IF(E6="Ｃ","3",IF(E6="Ｄ","4",IF(E6="Ｅ","5",IF(E6="F1","6",IF(E6="F2","7",IF(E6="F3","8",IF(E6="F4","9",IF(E6="F5","10","11")))))))))))</f>
        <v/>
      </c>
      <c r="AS6" s="4">
        <v>0</v>
      </c>
      <c r="AT6" s="4" t="str">
        <f t="shared" ref="AT6:AT37" si="8">I6&amp;" "&amp;J6</f>
        <v xml:space="preserve"> </v>
      </c>
      <c r="AU6" s="4" t="str">
        <f t="shared" ref="AU6:AU65" si="9">AI6&amp;"  "&amp;AJ6</f>
        <v xml:space="preserve">  </v>
      </c>
      <c r="AV6" s="4" t="str">
        <f t="shared" ref="AV6:AV37" si="10">D6</f>
        <v/>
      </c>
      <c r="AW6" s="4" t="str">
        <f t="shared" ref="AW6:AW37" si="11">IF(L6="","",VLOOKUP(L6,$AK$6:$AL$26,2,0))</f>
        <v/>
      </c>
      <c r="AX6" s="4" t="str">
        <f t="shared" ref="AX6:AX37" si="12">IF(N6="","",VLOOKUP(N6,$AK$6:$AL$26,2,0))</f>
        <v/>
      </c>
      <c r="AY6" s="4" t="str">
        <f t="shared" ref="AY6:AY37" si="13">IF(P6="","",VLOOKUP(P6,$AK$6:$AL$26,2,0))</f>
        <v/>
      </c>
      <c r="AZ6" s="4" t="str">
        <f t="shared" ref="AZ6:AZ37" si="14">IF(R6="","",VLOOKUP(R6,$AK$6:$AL$26,2,0))</f>
        <v/>
      </c>
      <c r="BA6" s="4" t="str">
        <f t="shared" ref="BA6:BA37" si="15">IF(T6="","",VLOOKUP(T6,$AK$6:$AL$26,2,0))</f>
        <v/>
      </c>
      <c r="BB6" s="4" t="str">
        <f t="shared" ref="BB6:BB37" si="16">IF(V6="","",VLOOKUP(V6,$AK$6:$AL$26,2,0))</f>
        <v/>
      </c>
      <c r="BC6" s="4" t="str">
        <f t="shared" ref="BC6:BC37" si="17">IF(X6="","",VLOOKUP(X6,$AK$6:$AL$20,2,0))</f>
        <v/>
      </c>
      <c r="BD6" s="4" t="str">
        <f t="shared" ref="BD6:BD37" si="18">IF(Z6="","",VLOOKUP(Z6,$AK$6:$AL$20,2,0))</f>
        <v/>
      </c>
      <c r="BE6" s="4" t="str">
        <f t="shared" ref="BE6:BE37" si="19">IF(AB6="","",VLOOKUP(AB6,$AK$6:$AL$20,2,0))</f>
        <v/>
      </c>
      <c r="BF6" s="4" t="str">
        <f t="shared" ref="BF6:BF37" si="20">IF(AD6="","",VLOOKUP(AD6,$AK$6:$AL$20,2,0))</f>
        <v/>
      </c>
      <c r="BG6" s="4" t="str">
        <f t="shared" ref="BG6:BG37" si="21">IF(AF6="","",VLOOKUP(AF6,$AK$6:$AL$20,2,0))</f>
        <v/>
      </c>
      <c r="BH6" s="4" t="str">
        <f t="shared" ref="BH6:BH37" si="22">IF(L6="","",VALUE(LEFT(L6,3)))</f>
        <v/>
      </c>
      <c r="BI6" s="4" t="str">
        <f t="shared" ref="BI6:BI37" si="23">IF(N6="","",VALUE(LEFT(N6,3)))</f>
        <v/>
      </c>
      <c r="BJ6" s="4" t="str">
        <f t="shared" ref="BJ6:BJ37" si="24">IF(P6="","",VALUE(LEFT(P6,3)))</f>
        <v/>
      </c>
      <c r="BK6" s="4" t="str">
        <f t="shared" ref="BK6:BK37" si="25">IF(R6="","",VALUE(LEFT(R6,3)))</f>
        <v/>
      </c>
      <c r="BL6" s="4" t="str">
        <f t="shared" ref="BL6:BL37" si="26">IF(T6="","",VALUE(LEFT(T6,3)))</f>
        <v/>
      </c>
      <c r="BM6" s="4" t="str">
        <f t="shared" ref="BM6:BM37" si="27">IF(V6="","",VALUE(LEFT(V6,3)))</f>
        <v/>
      </c>
      <c r="BN6" s="4" t="str">
        <f t="shared" ref="BN6:BN37" si="28">IF(X6="","",VALUE(LEFT(X6,3)))</f>
        <v/>
      </c>
      <c r="BO6" s="4" t="str">
        <f t="shared" ref="BO6:BO37" si="29">IF(Z6="","",VALUE(LEFT(Z6,3)))</f>
        <v/>
      </c>
      <c r="BP6" s="4" t="str">
        <f t="shared" ref="BP6:BP37" si="30">IF(AB6="","",VALUE(LEFT(AB6,3)))</f>
        <v/>
      </c>
      <c r="BQ6" s="4" t="str">
        <f t="shared" ref="BQ6:BQ37" si="31">IF(AD6="","",VALUE(LEFT(AD6,3)))</f>
        <v/>
      </c>
      <c r="BR6" s="4" t="str">
        <f t="shared" ref="BR6:BR37" si="32">IF(AF6="","",VALUE(LEFT(AF6,3)))</f>
        <v/>
      </c>
      <c r="BS6" s="4">
        <f t="shared" ref="BS6:BS37" si="33">IF(C6="100歳",1,0)</f>
        <v>0</v>
      </c>
      <c r="BT6" s="4" t="str">
        <f t="shared" ref="BT6:BT37" si="34">IF(M6="","999:99.99"," "&amp;LEFT(RIGHT("  "&amp;TEXT(M6,"0.00"),7),2)&amp;":"&amp;RIGHT(TEXT(M6,"0.00"),5))</f>
        <v>999:99.99</v>
      </c>
      <c r="BU6" s="4" t="str">
        <f t="shared" ref="BU6:BU37" si="35">IF(O6="","999:99.99"," "&amp;LEFT(RIGHT("  "&amp;TEXT(O6,"0.00"),7),2)&amp;":"&amp;RIGHT(TEXT(O6,"0.00"),5))</f>
        <v>999:99.99</v>
      </c>
      <c r="BV6" s="4" t="str">
        <f t="shared" ref="BV6:BV37" si="36">IF(Q6="","999:99.99"," "&amp;LEFT(RIGHT("  "&amp;TEXT(Q6,"0.00"),7),2)&amp;":"&amp;RIGHT(TEXT(Q6,"0.00"),5))</f>
        <v>999:99.99</v>
      </c>
      <c r="BW6" s="4" t="str">
        <f t="shared" ref="BW6:BW37" si="37">IF(S6="","999:99.99"," "&amp;LEFT(RIGHT("  "&amp;TEXT(S6,"0.00"),7),2)&amp;":"&amp;RIGHT(TEXT(S6,"0.00"),5))</f>
        <v>999:99.99</v>
      </c>
      <c r="BX6" s="4" t="str">
        <f t="shared" ref="BX6:BX37" si="38">IF(U6="","999:99.99"," "&amp;LEFT(RIGHT("  "&amp;TEXT(U6,"0.00"),7),2)&amp;":"&amp;RIGHT(TEXT(U6,"0.00"),5))</f>
        <v>999:99.99</v>
      </c>
      <c r="BY6" s="4" t="str">
        <f t="shared" ref="BY6:BY37" si="39">IF(W6="","999:99.99"," "&amp;LEFT(RIGHT("  "&amp;TEXT(W6,"0.00"),7),2)&amp;":"&amp;RIGHT(TEXT(W6,"0.00"),5))</f>
        <v>999:99.99</v>
      </c>
      <c r="BZ6" s="4" t="str">
        <f t="shared" ref="BZ6:BZ37" si="40">IF(Y6="","999:99.99"," "&amp;LEFT(RIGHT("  "&amp;TEXT(Y6,"0.00"),7),2)&amp;":"&amp;RIGHT(TEXT(Y6,"0.00"),5))</f>
        <v>999:99.99</v>
      </c>
      <c r="CA6" s="4" t="str">
        <f t="shared" ref="CA6:CA37" si="41">IF(AA6="","999:99.99"," "&amp;LEFT(RIGHT("  "&amp;TEXT(AA6,"0.00"),7),2)&amp;":"&amp;RIGHT(TEXT(AA6,"0.00"),5))</f>
        <v>999:99.99</v>
      </c>
      <c r="CB6" s="4" t="str">
        <f t="shared" ref="CB6:CB37" si="42">IF(AC6="","999:99.99"," "&amp;LEFT(RIGHT("  "&amp;TEXT(AC6,"0.00"),7),2)&amp;":"&amp;RIGHT(TEXT(AC6,"0.00"),5))</f>
        <v>999:99.99</v>
      </c>
      <c r="CC6" s="4" t="str">
        <f t="shared" ref="CC6:CC37" si="43">IF(AE6="","999:99.99"," "&amp;LEFT(RIGHT("  "&amp;TEXT(AE6,"0.00"),7),2)&amp;":"&amp;RIGHT(TEXT(AE6,"0.00"),5))</f>
        <v>999:99.99</v>
      </c>
      <c r="CD6" s="4" t="str">
        <f t="shared" ref="CD6:CD37" si="44">IF(AG6="","999:99.99"," "&amp;LEFT(RIGHT("  "&amp;TEXT(AG6,"0.00"),7),2)&amp;":"&amp;RIGHT(TEXT(AG6,"0.00"),5))</f>
        <v>999:99.99</v>
      </c>
      <c r="CE6" s="4">
        <f>IF(AQ6=1,1,0)</f>
        <v>0</v>
      </c>
      <c r="CF6" s="4">
        <f>IF(AQ6=2,1,0)</f>
        <v>0</v>
      </c>
      <c r="CG6" s="4">
        <f>IF(AQ6=3,1,0)</f>
        <v>0</v>
      </c>
      <c r="CH6" s="4" t="str">
        <f t="shared" ref="CH6:CH37" si="45">YEAR(B6)&amp;RIGHT("0"&amp;MONTH(B6),2)&amp;RIGHT("0"&amp;DAY(B6),2)</f>
        <v>19000100</v>
      </c>
      <c r="CI6" s="4" t="str">
        <f t="shared" ref="CI6:CI37" si="46">IF(B6="","",INT(($AP$2-CH6)/10000))</f>
        <v/>
      </c>
      <c r="CJ6" s="4">
        <v>1</v>
      </c>
      <c r="CK6" s="4" t="s">
        <v>170</v>
      </c>
      <c r="CL6" s="4" t="s">
        <v>204</v>
      </c>
      <c r="CN6" s="4">
        <v>1</v>
      </c>
      <c r="CO6" s="4" t="s">
        <v>205</v>
      </c>
      <c r="CP6" s="4" t="str">
        <f>IF(B6="","",IF(ISERROR(VLOOKUP($F6,$CS$6:$CU$26,2,0)),5,VLOOKUP($F6,$CS$6:$CU$26,2,0)))</f>
        <v/>
      </c>
      <c r="CQ6" s="4" t="str">
        <f>IF(B6="","",IF(ISERROR(VLOOKUP($F6,$CS$6:$CU$20,3,0)),0,VLOOKUP($F6,$CS$6:$CU$20,3,0)))</f>
        <v/>
      </c>
      <c r="CR6" s="185">
        <v>3</v>
      </c>
      <c r="CS6" s="182" t="s">
        <v>171</v>
      </c>
      <c r="CT6" s="182">
        <v>0</v>
      </c>
      <c r="CU6" s="182">
        <v>1</v>
      </c>
      <c r="CW6" s="194" t="str">
        <f>IF(SUM(CX6:DH6)&gt;0,"重複","")</f>
        <v/>
      </c>
      <c r="CX6" s="13">
        <f>IF(COUNTIF($L6:$W6,$AK$6)&gt;1,1,0)</f>
        <v>0</v>
      </c>
      <c r="CY6" s="13">
        <f t="shared" ref="CY6:CY37" si="47">IF(COUNTIF($L6:$AG6,$AK$7)&gt;1,1,0)</f>
        <v>0</v>
      </c>
      <c r="CZ6" s="13">
        <f t="shared" ref="CZ6:CZ37" si="48">IF(COUNTIF($L6:$AG6,$AK$8)&gt;1,1,0)</f>
        <v>0</v>
      </c>
      <c r="DA6" s="13">
        <f t="shared" ref="DA6:DA37" si="49">IF(COUNTIF($L6:$AG6,$AK$9)&gt;1,1,0)</f>
        <v>0</v>
      </c>
      <c r="DB6" s="13">
        <f t="shared" ref="DB6:DB37" si="50">IF(COUNTIF($L6:$AG6,$AK$10)&gt;1,1,0)</f>
        <v>0</v>
      </c>
      <c r="DC6" s="13">
        <f t="shared" ref="DC6:DC37" si="51">IF(COUNTIF($L6:$AG6,$AK$11)&gt;1,1,0)</f>
        <v>0</v>
      </c>
      <c r="DD6" s="13">
        <f t="shared" ref="DD6:DD37" si="52">IF(COUNTIF($L6:$AG6,$AK$12)&gt;1,1,0)</f>
        <v>0</v>
      </c>
      <c r="DE6" s="13">
        <f t="shared" ref="DE6:DE37" si="53">IF(COUNTIF($L6:$AG6,$AK$13)&gt;1,1,0)</f>
        <v>0</v>
      </c>
      <c r="DF6" s="13">
        <f t="shared" ref="DF6:DF37" si="54">IF(COUNTIF($L6:$AG6,$AK$14)&gt;1,1,0)</f>
        <v>0</v>
      </c>
      <c r="DG6" s="13">
        <f t="shared" ref="DG6:DG37" si="55">IF(COUNTIF($L6:$AG6,$AK$15)&gt;1,1,0)</f>
        <v>0</v>
      </c>
      <c r="DH6" s="13">
        <f t="shared" ref="DH6:DH37" si="56">IF(COUNTIF($L6:$AG6,$AK$16)&gt;1,1,0)</f>
        <v>0</v>
      </c>
      <c r="DI6" s="4">
        <f>IF(COUNTIF($L6:$AG6,$AK$176)&gt;1,1,0)</f>
        <v>0</v>
      </c>
      <c r="DJ6" s="4">
        <f>IF(COUNTIF($L6:$AG6,$AK$18)&gt;1,1,0)</f>
        <v>0</v>
      </c>
      <c r="DK6" s="4">
        <f>IF(COUNTIF($L6:$AG6,$AK$19)&gt;1,1,0)</f>
        <v>0</v>
      </c>
      <c r="DL6" s="4">
        <f>IF(COUNTIF($L6:$AG6,$AK$20)&gt;1,1,0)</f>
        <v>0</v>
      </c>
      <c r="DM6" s="4">
        <f>IF(COUNTIF($L6:$AG6,$AK$21)&gt;1,1,0)</f>
        <v>0</v>
      </c>
      <c r="DN6" s="4">
        <f>IF(COUNTIF($L6:$AG6,$AK$22)&gt;1,1,0)</f>
        <v>0</v>
      </c>
      <c r="DO6" s="4">
        <f>IF(COUNTIF($L6:$AG6,$AK$23)&gt;1,1,0)</f>
        <v>0</v>
      </c>
      <c r="DP6" s="4">
        <f>IF(COUNTIF($L6:$AG6,$AK$24)&gt;1,1,0)</f>
        <v>0</v>
      </c>
      <c r="DQ6" s="4">
        <f>IF(COUNTIF($L6:$AG6,$AK$25)&gt;1,1,0)</f>
        <v>0</v>
      </c>
      <c r="DR6" s="4">
        <f>IF(COUNTIF($L6:$AG6,$AK$26)&gt;1,1,0)</f>
        <v>0</v>
      </c>
      <c r="DV6" s="4" t="str">
        <f>IF(AW6="","",IF(AW6=9,0,1))</f>
        <v/>
      </c>
      <c r="DW6" s="4" t="str">
        <f t="shared" ref="DW6:EA6" si="57">IF(AX6="","",IF(AX6=9,0,1))</f>
        <v/>
      </c>
      <c r="DX6" s="4" t="str">
        <f t="shared" si="57"/>
        <v/>
      </c>
      <c r="DY6" s="4" t="str">
        <f t="shared" si="57"/>
        <v/>
      </c>
      <c r="DZ6" s="4" t="str">
        <f t="shared" si="57"/>
        <v/>
      </c>
      <c r="EA6" s="4" t="str">
        <f t="shared" si="57"/>
        <v/>
      </c>
    </row>
    <row r="7" spans="1:131" ht="16.5" customHeight="1" x14ac:dyDescent="0.15">
      <c r="A7" s="164" t="str">
        <f>IF(B7="","",A6+1)</f>
        <v/>
      </c>
      <c r="B7" s="94"/>
      <c r="C7" s="163"/>
      <c r="D7" s="200" t="str">
        <f t="shared" si="0"/>
        <v/>
      </c>
      <c r="E7" s="202" t="str">
        <f t="shared" si="1"/>
        <v/>
      </c>
      <c r="F7" s="202" t="str">
        <f>IF(ISERROR(VLOOKUP(CI7,CJ$6:$CK$41,2,0)),"",VLOOKUP(CI7,CJ$6:$CK$41,2,0))</f>
        <v/>
      </c>
      <c r="G7" s="95"/>
      <c r="H7" s="95"/>
      <c r="I7" s="95"/>
      <c r="J7" s="95"/>
      <c r="K7" s="193" t="str">
        <f t="shared" si="2"/>
        <v/>
      </c>
      <c r="L7" s="148"/>
      <c r="M7" s="127"/>
      <c r="N7" s="148"/>
      <c r="O7" s="127"/>
      <c r="P7" s="148"/>
      <c r="Q7" s="127"/>
      <c r="R7" s="148"/>
      <c r="S7" s="127"/>
      <c r="T7" s="148"/>
      <c r="U7" s="127"/>
      <c r="V7" s="148"/>
      <c r="W7" s="127"/>
      <c r="X7" s="148"/>
      <c r="Y7" s="127"/>
      <c r="Z7" s="148"/>
      <c r="AA7" s="127"/>
      <c r="AB7" s="148"/>
      <c r="AC7" s="127"/>
      <c r="AD7" s="148"/>
      <c r="AE7" s="127"/>
      <c r="AF7" s="148"/>
      <c r="AG7" s="127"/>
      <c r="AH7" s="159" t="str">
        <f t="shared" si="3"/>
        <v/>
      </c>
      <c r="AI7" s="4" t="str">
        <f t="shared" si="4"/>
        <v/>
      </c>
      <c r="AJ7" s="4" t="str">
        <f t="shared" si="5"/>
        <v/>
      </c>
      <c r="AK7" s="29" t="s">
        <v>190</v>
      </c>
      <c r="AL7" s="57">
        <v>1</v>
      </c>
      <c r="AM7" s="4">
        <f t="shared" si="6"/>
        <v>0</v>
      </c>
      <c r="AN7" s="4">
        <f t="shared" ref="AN7:AN21" si="58">AN6+IF(AP7="",0,1)</f>
        <v>0</v>
      </c>
      <c r="AO7" s="4" t="str">
        <f t="shared" ref="AO7:AO110" si="59">IF(AP7="","",AN7)</f>
        <v/>
      </c>
      <c r="AP7" s="4" t="str">
        <f t="shared" si="7"/>
        <v/>
      </c>
      <c r="AQ7" s="13">
        <f t="shared" ref="AQ7:AQ65" si="60">SUM(DV7:EA7)</f>
        <v>0</v>
      </c>
      <c r="AR7" s="4" t="str">
        <f>IF(E7="","",IF(E7="Ａ","1",IF(E7="Ｂ","2",IF(E7="Ｃ","3",IF(E7="Ｄ","4",IF(E7="Ｅ","5",IF(E7="F1","6",IF(E7="F2","7",IF(E7="F3","8",IF(E7="F4","9",IF(E7="F5","10","11")))))))))))</f>
        <v/>
      </c>
      <c r="AS7" s="4">
        <v>0</v>
      </c>
      <c r="AT7" s="4" t="str">
        <f t="shared" si="8"/>
        <v xml:space="preserve"> </v>
      </c>
      <c r="AU7" s="4" t="str">
        <f t="shared" si="9"/>
        <v xml:space="preserve">  </v>
      </c>
      <c r="AV7" s="4" t="str">
        <f t="shared" si="10"/>
        <v/>
      </c>
      <c r="AW7" s="4" t="str">
        <f t="shared" si="11"/>
        <v/>
      </c>
      <c r="AX7" s="4" t="str">
        <f t="shared" si="12"/>
        <v/>
      </c>
      <c r="AY7" s="4" t="str">
        <f t="shared" si="13"/>
        <v/>
      </c>
      <c r="AZ7" s="4" t="str">
        <f t="shared" si="14"/>
        <v/>
      </c>
      <c r="BA7" s="4" t="str">
        <f t="shared" si="15"/>
        <v/>
      </c>
      <c r="BB7" s="4" t="str">
        <f t="shared" si="16"/>
        <v/>
      </c>
      <c r="BC7" s="4" t="str">
        <f t="shared" si="17"/>
        <v/>
      </c>
      <c r="BD7" s="4" t="str">
        <f t="shared" si="18"/>
        <v/>
      </c>
      <c r="BE7" s="4" t="str">
        <f t="shared" si="19"/>
        <v/>
      </c>
      <c r="BF7" s="4" t="str">
        <f t="shared" si="20"/>
        <v/>
      </c>
      <c r="BG7" s="4" t="str">
        <f t="shared" si="21"/>
        <v/>
      </c>
      <c r="BH7" s="4" t="str">
        <f t="shared" si="22"/>
        <v/>
      </c>
      <c r="BI7" s="4" t="str">
        <f t="shared" si="23"/>
        <v/>
      </c>
      <c r="BJ7" s="4" t="str">
        <f t="shared" si="24"/>
        <v/>
      </c>
      <c r="BK7" s="4" t="str">
        <f t="shared" si="25"/>
        <v/>
      </c>
      <c r="BL7" s="4" t="str">
        <f t="shared" si="26"/>
        <v/>
      </c>
      <c r="BM7" s="4" t="str">
        <f t="shared" si="27"/>
        <v/>
      </c>
      <c r="BN7" s="4" t="str">
        <f t="shared" si="28"/>
        <v/>
      </c>
      <c r="BO7" s="4" t="str">
        <f t="shared" si="29"/>
        <v/>
      </c>
      <c r="BP7" s="4" t="str">
        <f t="shared" si="30"/>
        <v/>
      </c>
      <c r="BQ7" s="4" t="str">
        <f t="shared" si="31"/>
        <v/>
      </c>
      <c r="BR7" s="4" t="str">
        <f t="shared" si="32"/>
        <v/>
      </c>
      <c r="BS7" s="4">
        <f t="shared" si="33"/>
        <v>0</v>
      </c>
      <c r="BT7" s="4" t="str">
        <f t="shared" si="34"/>
        <v>999:99.99</v>
      </c>
      <c r="BU7" s="4" t="str">
        <f t="shared" si="35"/>
        <v>999:99.99</v>
      </c>
      <c r="BV7" s="4" t="str">
        <f t="shared" si="36"/>
        <v>999:99.99</v>
      </c>
      <c r="BW7" s="4" t="str">
        <f t="shared" si="37"/>
        <v>999:99.99</v>
      </c>
      <c r="BX7" s="4" t="str">
        <f t="shared" si="38"/>
        <v>999:99.99</v>
      </c>
      <c r="BY7" s="4" t="str">
        <f t="shared" si="39"/>
        <v>999:99.99</v>
      </c>
      <c r="BZ7" s="4" t="str">
        <f t="shared" si="40"/>
        <v>999:99.99</v>
      </c>
      <c r="CA7" s="4" t="str">
        <f t="shared" si="41"/>
        <v>999:99.99</v>
      </c>
      <c r="CB7" s="4" t="str">
        <f t="shared" si="42"/>
        <v>999:99.99</v>
      </c>
      <c r="CC7" s="4" t="str">
        <f t="shared" si="43"/>
        <v>999:99.99</v>
      </c>
      <c r="CD7" s="4" t="str">
        <f t="shared" si="44"/>
        <v>999:99.99</v>
      </c>
      <c r="CE7" s="4">
        <f t="shared" ref="CE7:CE66" si="61">IF(AQ7=1,1,0)</f>
        <v>0</v>
      </c>
      <c r="CF7" s="4">
        <f t="shared" ref="CF7:CF66" si="62">IF(AQ7=2,1,0)</f>
        <v>0</v>
      </c>
      <c r="CG7" s="4">
        <f t="shared" ref="CG7:CG66" si="63">IF(AQ7=3,1,0)</f>
        <v>0</v>
      </c>
      <c r="CH7" s="4" t="str">
        <f t="shared" si="45"/>
        <v>19000100</v>
      </c>
      <c r="CI7" s="4" t="str">
        <f t="shared" si="46"/>
        <v/>
      </c>
      <c r="CJ7" s="4">
        <v>2</v>
      </c>
      <c r="CK7" s="4" t="s">
        <v>170</v>
      </c>
      <c r="CL7" s="4" t="s">
        <v>205</v>
      </c>
      <c r="CN7" s="4">
        <v>2</v>
      </c>
      <c r="CO7" s="4" t="s">
        <v>205</v>
      </c>
      <c r="CP7" s="4" t="str">
        <f t="shared" ref="CP7:CP70" si="64">IF(B7="","",IF(ISERROR(VLOOKUP($F7,$CS$6:$CU$26,2,0)),5,VLOOKUP($F7,$CS$6:$CU$26,2,0)))</f>
        <v/>
      </c>
      <c r="CQ7" s="4" t="str">
        <f t="shared" ref="CQ7:CQ70" si="65">IF(B7="","",IF(ISERROR(VLOOKUP($F7,$CS$6:$CU$20,3,0)),0,VLOOKUP($F7,$CS$6:$CU$20,3,0)))</f>
        <v/>
      </c>
      <c r="CR7" s="185">
        <v>4</v>
      </c>
      <c r="CS7" s="182" t="s">
        <v>172</v>
      </c>
      <c r="CT7" s="182">
        <v>0</v>
      </c>
      <c r="CU7" s="182">
        <v>2</v>
      </c>
      <c r="CW7" s="194" t="str">
        <f t="shared" ref="CW7:CW70" si="66">IF(SUM(CX7:DH7)&gt;0,"重複","")</f>
        <v/>
      </c>
      <c r="CX7" s="13">
        <f t="shared" ref="CX7:CX38" si="67">IF(COUNTIF($L7:$AG7,$AK$6)&gt;1,1,0)</f>
        <v>0</v>
      </c>
      <c r="CY7" s="13">
        <f t="shared" si="47"/>
        <v>0</v>
      </c>
      <c r="CZ7" s="13">
        <f t="shared" si="48"/>
        <v>0</v>
      </c>
      <c r="DA7" s="13">
        <f t="shared" si="49"/>
        <v>0</v>
      </c>
      <c r="DB7" s="13">
        <f t="shared" si="50"/>
        <v>0</v>
      </c>
      <c r="DC7" s="13">
        <f t="shared" si="51"/>
        <v>0</v>
      </c>
      <c r="DD7" s="13">
        <f t="shared" si="52"/>
        <v>0</v>
      </c>
      <c r="DE7" s="13">
        <f t="shared" si="53"/>
        <v>0</v>
      </c>
      <c r="DF7" s="13">
        <f t="shared" si="54"/>
        <v>0</v>
      </c>
      <c r="DG7" s="13">
        <f t="shared" si="55"/>
        <v>0</v>
      </c>
      <c r="DH7" s="13">
        <f t="shared" si="56"/>
        <v>0</v>
      </c>
      <c r="DI7" s="4">
        <f t="shared" ref="DI7:DI70" si="68">IF(COUNTIF($L7:$AG7,$AK$176)&gt;1,1,0)</f>
        <v>0</v>
      </c>
      <c r="DJ7" s="4">
        <f t="shared" ref="DJ7:DJ70" si="69">IF(COUNTIF($L7:$AG7,$AK$18)&gt;1,1,0)</f>
        <v>0</v>
      </c>
      <c r="DK7" s="4">
        <f t="shared" ref="DK7:DK70" si="70">IF(COUNTIF($L7:$AG7,$AK$19)&gt;1,1,0)</f>
        <v>0</v>
      </c>
      <c r="DL7" s="4">
        <f t="shared" ref="DL7:DL70" si="71">IF(COUNTIF($L7:$AG7,$AK$20)&gt;1,1,0)</f>
        <v>0</v>
      </c>
      <c r="DM7" s="4">
        <f t="shared" ref="DM7:DM70" si="72">IF(COUNTIF($L7:$AG7,$AK$21)&gt;1,1,0)</f>
        <v>0</v>
      </c>
      <c r="DN7" s="4">
        <f t="shared" ref="DN7:DN70" si="73">IF(COUNTIF($L7:$AG7,$AK$22)&gt;1,1,0)</f>
        <v>0</v>
      </c>
      <c r="DO7" s="4">
        <f t="shared" ref="DO7:DO70" si="74">IF(COUNTIF($L7:$AG7,$AK$23)&gt;1,1,0)</f>
        <v>0</v>
      </c>
      <c r="DP7" s="4">
        <f t="shared" ref="DP7:DP70" si="75">IF(COUNTIF($L7:$AG7,$AK$24)&gt;1,1,0)</f>
        <v>0</v>
      </c>
      <c r="DQ7" s="4">
        <f t="shared" ref="DQ7:DQ70" si="76">IF(COUNTIF($L7:$AG7,$AK$25)&gt;1,1,0)</f>
        <v>0</v>
      </c>
      <c r="DR7" s="4">
        <f t="shared" ref="DR7:DR70" si="77">IF(COUNTIF($L7:$AG7,$AK$26)&gt;1,1,0)</f>
        <v>0</v>
      </c>
      <c r="DV7" s="4" t="str">
        <f t="shared" ref="DV7:DV70" si="78">IF(AW7="","",IF(AW7=9,0,1))</f>
        <v/>
      </c>
      <c r="DW7" s="4" t="str">
        <f t="shared" ref="DW7:DW70" si="79">IF(AX7="","",IF(AX7=9,0,1))</f>
        <v/>
      </c>
      <c r="DX7" s="4" t="str">
        <f t="shared" ref="DX7:DX70" si="80">IF(AY7="","",IF(AY7=9,0,1))</f>
        <v/>
      </c>
      <c r="DY7" s="4" t="str">
        <f t="shared" ref="DY7:DY70" si="81">IF(AZ7="","",IF(AZ7=9,0,1))</f>
        <v/>
      </c>
      <c r="DZ7" s="4" t="str">
        <f t="shared" ref="DZ7:DZ70" si="82">IF(BA7="","",IF(BA7=9,0,1))</f>
        <v/>
      </c>
      <c r="EA7" s="4" t="str">
        <f t="shared" ref="EA7:EA70" si="83">IF(BB7="","",IF(BB7=9,0,1))</f>
        <v/>
      </c>
    </row>
    <row r="8" spans="1:131" ht="16.5" customHeight="1" x14ac:dyDescent="0.15">
      <c r="A8" s="164" t="str">
        <f t="shared" ref="A8:A65" si="84">IF(B8="","",A7+1)</f>
        <v/>
      </c>
      <c r="B8" s="94"/>
      <c r="C8" s="163" t="s">
        <v>186</v>
      </c>
      <c r="D8" s="200" t="str">
        <f t="shared" si="0"/>
        <v/>
      </c>
      <c r="E8" s="202" t="str">
        <f t="shared" si="1"/>
        <v/>
      </c>
      <c r="F8" s="202" t="str">
        <f>IF(ISERROR(VLOOKUP(CI8,CJ$6:$CK$41,2,0)),"",VLOOKUP(CI8,CJ$6:$CK$41,2,0))</f>
        <v/>
      </c>
      <c r="G8" s="95"/>
      <c r="H8" s="95"/>
      <c r="I8" s="95"/>
      <c r="J8" s="95"/>
      <c r="K8" s="193" t="str">
        <f t="shared" si="2"/>
        <v/>
      </c>
      <c r="L8" s="148"/>
      <c r="M8" s="127"/>
      <c r="N8" s="148"/>
      <c r="O8" s="127"/>
      <c r="P8" s="148"/>
      <c r="Q8" s="127"/>
      <c r="R8" s="148"/>
      <c r="S8" s="127"/>
      <c r="T8" s="148"/>
      <c r="U8" s="127"/>
      <c r="V8" s="148"/>
      <c r="W8" s="127"/>
      <c r="X8" s="148"/>
      <c r="Y8" s="127"/>
      <c r="Z8" s="148"/>
      <c r="AA8" s="127"/>
      <c r="AB8" s="148"/>
      <c r="AC8" s="127"/>
      <c r="AD8" s="148"/>
      <c r="AE8" s="127"/>
      <c r="AF8" s="148"/>
      <c r="AG8" s="127"/>
      <c r="AH8" s="159" t="str">
        <f t="shared" si="3"/>
        <v/>
      </c>
      <c r="AI8" s="4" t="str">
        <f t="shared" si="4"/>
        <v/>
      </c>
      <c r="AJ8" s="4" t="str">
        <f t="shared" si="5"/>
        <v/>
      </c>
      <c r="AK8" s="29" t="s">
        <v>220</v>
      </c>
      <c r="AL8" s="57">
        <v>1</v>
      </c>
      <c r="AM8" s="4">
        <f t="shared" si="6"/>
        <v>0</v>
      </c>
      <c r="AN8" s="4">
        <f t="shared" si="58"/>
        <v>0</v>
      </c>
      <c r="AO8" s="4" t="str">
        <f t="shared" si="59"/>
        <v/>
      </c>
      <c r="AP8" s="4" t="str">
        <f t="shared" si="7"/>
        <v/>
      </c>
      <c r="AQ8" s="13">
        <f>SUM(DV8:EA8)</f>
        <v>0</v>
      </c>
      <c r="AR8" s="4" t="str">
        <f t="shared" ref="AR8:AR37" si="85">IF(E8="","",IF(E8="Ａ","1",IF(E8="Ｂ","2",IF(E8="Ｃ","3",IF(E8="Ｄ","4",IF(E8="Ｅ","5",IF(E8="F1","6",IF(E8="F2","7",IF(E8="F3","8",IF(E8="F4","9",IF(E8="F5","10","11")))))))))))</f>
        <v/>
      </c>
      <c r="AS8" s="4">
        <v>0</v>
      </c>
      <c r="AT8" s="4" t="str">
        <f t="shared" si="8"/>
        <v xml:space="preserve"> </v>
      </c>
      <c r="AU8" s="4" t="str">
        <f t="shared" si="9"/>
        <v xml:space="preserve">  </v>
      </c>
      <c r="AV8" s="4" t="str">
        <f t="shared" si="10"/>
        <v/>
      </c>
      <c r="AW8" s="4" t="str">
        <f t="shared" si="11"/>
        <v/>
      </c>
      <c r="AX8" s="4" t="str">
        <f t="shared" si="12"/>
        <v/>
      </c>
      <c r="AY8" s="4" t="str">
        <f t="shared" si="13"/>
        <v/>
      </c>
      <c r="AZ8" s="4" t="str">
        <f t="shared" si="14"/>
        <v/>
      </c>
      <c r="BA8" s="4" t="str">
        <f t="shared" si="15"/>
        <v/>
      </c>
      <c r="BB8" s="4" t="str">
        <f t="shared" si="16"/>
        <v/>
      </c>
      <c r="BC8" s="4" t="str">
        <f t="shared" si="17"/>
        <v/>
      </c>
      <c r="BD8" s="4" t="str">
        <f t="shared" si="18"/>
        <v/>
      </c>
      <c r="BE8" s="4" t="str">
        <f t="shared" si="19"/>
        <v/>
      </c>
      <c r="BF8" s="4" t="str">
        <f t="shared" si="20"/>
        <v/>
      </c>
      <c r="BG8" s="4" t="str">
        <f t="shared" si="21"/>
        <v/>
      </c>
      <c r="BH8" s="4" t="str">
        <f t="shared" si="22"/>
        <v/>
      </c>
      <c r="BI8" s="4" t="str">
        <f t="shared" si="23"/>
        <v/>
      </c>
      <c r="BJ8" s="4" t="str">
        <f t="shared" si="24"/>
        <v/>
      </c>
      <c r="BK8" s="4" t="str">
        <f t="shared" si="25"/>
        <v/>
      </c>
      <c r="BL8" s="4" t="str">
        <f t="shared" si="26"/>
        <v/>
      </c>
      <c r="BM8" s="4" t="str">
        <f t="shared" si="27"/>
        <v/>
      </c>
      <c r="BN8" s="4" t="str">
        <f t="shared" si="28"/>
        <v/>
      </c>
      <c r="BO8" s="4" t="str">
        <f t="shared" si="29"/>
        <v/>
      </c>
      <c r="BP8" s="4" t="str">
        <f t="shared" si="30"/>
        <v/>
      </c>
      <c r="BQ8" s="4" t="str">
        <f t="shared" si="31"/>
        <v/>
      </c>
      <c r="BR8" s="4" t="str">
        <f t="shared" si="32"/>
        <v/>
      </c>
      <c r="BS8" s="4">
        <f t="shared" si="33"/>
        <v>0</v>
      </c>
      <c r="BT8" s="4" t="str">
        <f t="shared" si="34"/>
        <v>999:99.99</v>
      </c>
      <c r="BU8" s="4" t="str">
        <f t="shared" si="35"/>
        <v>999:99.99</v>
      </c>
      <c r="BV8" s="4" t="str">
        <f t="shared" si="36"/>
        <v>999:99.99</v>
      </c>
      <c r="BW8" s="4" t="str">
        <f t="shared" si="37"/>
        <v>999:99.99</v>
      </c>
      <c r="BX8" s="4" t="str">
        <f t="shared" si="38"/>
        <v>999:99.99</v>
      </c>
      <c r="BY8" s="4" t="str">
        <f t="shared" si="39"/>
        <v>999:99.99</v>
      </c>
      <c r="BZ8" s="4" t="str">
        <f t="shared" si="40"/>
        <v>999:99.99</v>
      </c>
      <c r="CA8" s="4" t="str">
        <f t="shared" si="41"/>
        <v>999:99.99</v>
      </c>
      <c r="CB8" s="4" t="str">
        <f t="shared" si="42"/>
        <v>999:99.99</v>
      </c>
      <c r="CC8" s="4" t="str">
        <f t="shared" si="43"/>
        <v>999:99.99</v>
      </c>
      <c r="CD8" s="4" t="str">
        <f t="shared" si="44"/>
        <v>999:99.99</v>
      </c>
      <c r="CE8" s="4">
        <f t="shared" si="61"/>
        <v>0</v>
      </c>
      <c r="CF8" s="4">
        <f t="shared" si="62"/>
        <v>0</v>
      </c>
      <c r="CG8" s="4">
        <f t="shared" si="63"/>
        <v>0</v>
      </c>
      <c r="CH8" s="4" t="str">
        <f t="shared" si="45"/>
        <v>19000100</v>
      </c>
      <c r="CI8" s="4" t="str">
        <f t="shared" si="46"/>
        <v/>
      </c>
      <c r="CJ8" s="4">
        <v>3</v>
      </c>
      <c r="CK8" s="4" t="s">
        <v>171</v>
      </c>
      <c r="CL8" s="4" t="s">
        <v>206</v>
      </c>
      <c r="CN8" s="4">
        <v>3</v>
      </c>
      <c r="CO8" s="4" t="s">
        <v>205</v>
      </c>
      <c r="CP8" s="4" t="str">
        <f t="shared" si="64"/>
        <v/>
      </c>
      <c r="CQ8" s="4" t="str">
        <f t="shared" si="65"/>
        <v/>
      </c>
      <c r="CR8" s="185">
        <v>5</v>
      </c>
      <c r="CS8" s="182" t="s">
        <v>173</v>
      </c>
      <c r="CT8" s="182">
        <v>0</v>
      </c>
      <c r="CU8" s="182">
        <v>3</v>
      </c>
      <c r="CW8" s="194" t="str">
        <f t="shared" si="66"/>
        <v/>
      </c>
      <c r="CX8" s="13">
        <f t="shared" si="67"/>
        <v>0</v>
      </c>
      <c r="CY8" s="13">
        <f t="shared" si="47"/>
        <v>0</v>
      </c>
      <c r="CZ8" s="13">
        <f t="shared" si="48"/>
        <v>0</v>
      </c>
      <c r="DA8" s="13">
        <f t="shared" si="49"/>
        <v>0</v>
      </c>
      <c r="DB8" s="13">
        <f t="shared" si="50"/>
        <v>0</v>
      </c>
      <c r="DC8" s="13">
        <f t="shared" si="51"/>
        <v>0</v>
      </c>
      <c r="DD8" s="13">
        <f t="shared" si="52"/>
        <v>0</v>
      </c>
      <c r="DE8" s="13">
        <f t="shared" si="53"/>
        <v>0</v>
      </c>
      <c r="DF8" s="13">
        <f t="shared" si="54"/>
        <v>0</v>
      </c>
      <c r="DG8" s="13">
        <f t="shared" si="55"/>
        <v>0</v>
      </c>
      <c r="DH8" s="13">
        <f t="shared" si="56"/>
        <v>0</v>
      </c>
      <c r="DI8" s="4">
        <f t="shared" si="68"/>
        <v>0</v>
      </c>
      <c r="DJ8" s="4">
        <f t="shared" si="69"/>
        <v>0</v>
      </c>
      <c r="DK8" s="4">
        <f t="shared" si="70"/>
        <v>0</v>
      </c>
      <c r="DL8" s="4">
        <f t="shared" si="71"/>
        <v>0</v>
      </c>
      <c r="DM8" s="4">
        <f t="shared" si="72"/>
        <v>0</v>
      </c>
      <c r="DN8" s="4">
        <f t="shared" si="73"/>
        <v>0</v>
      </c>
      <c r="DO8" s="4">
        <f t="shared" si="74"/>
        <v>0</v>
      </c>
      <c r="DP8" s="4">
        <f t="shared" si="75"/>
        <v>0</v>
      </c>
      <c r="DQ8" s="4">
        <f t="shared" si="76"/>
        <v>0</v>
      </c>
      <c r="DR8" s="4">
        <f t="shared" si="77"/>
        <v>0</v>
      </c>
      <c r="DV8" s="4" t="str">
        <f>IF(AW8="","",IF(AW8=9,0,1))</f>
        <v/>
      </c>
      <c r="DW8" s="4" t="str">
        <f t="shared" si="79"/>
        <v/>
      </c>
      <c r="DX8" s="4" t="str">
        <f t="shared" si="80"/>
        <v/>
      </c>
      <c r="DY8" s="4" t="str">
        <f t="shared" si="81"/>
        <v/>
      </c>
      <c r="DZ8" s="4" t="str">
        <f t="shared" si="82"/>
        <v/>
      </c>
      <c r="EA8" s="4" t="str">
        <f t="shared" si="83"/>
        <v/>
      </c>
    </row>
    <row r="9" spans="1:131" ht="16.5" customHeight="1" x14ac:dyDescent="0.15">
      <c r="A9" s="164" t="str">
        <f t="shared" si="84"/>
        <v/>
      </c>
      <c r="B9" s="94"/>
      <c r="C9" s="163" t="s">
        <v>186</v>
      </c>
      <c r="D9" s="200" t="str">
        <f t="shared" si="0"/>
        <v/>
      </c>
      <c r="E9" s="202" t="str">
        <f t="shared" si="1"/>
        <v/>
      </c>
      <c r="F9" s="202" t="str">
        <f>IF(ISERROR(VLOOKUP(CI9,CJ$6:$CK$41,2,0)),"",VLOOKUP(CI9,CJ$6:$CK$41,2,0))</f>
        <v/>
      </c>
      <c r="G9" s="95"/>
      <c r="H9" s="95"/>
      <c r="I9" s="95"/>
      <c r="J9" s="95"/>
      <c r="K9" s="193" t="str">
        <f t="shared" si="2"/>
        <v/>
      </c>
      <c r="L9" s="148"/>
      <c r="M9" s="127"/>
      <c r="N9" s="148"/>
      <c r="O9" s="127"/>
      <c r="P9" s="148"/>
      <c r="Q9" s="127"/>
      <c r="R9" s="148"/>
      <c r="S9" s="127"/>
      <c r="T9" s="148"/>
      <c r="U9" s="127"/>
      <c r="V9" s="148"/>
      <c r="W9" s="127"/>
      <c r="X9" s="148"/>
      <c r="Y9" s="127"/>
      <c r="Z9" s="148"/>
      <c r="AA9" s="127"/>
      <c r="AB9" s="148"/>
      <c r="AC9" s="127"/>
      <c r="AD9" s="148"/>
      <c r="AE9" s="127"/>
      <c r="AF9" s="148"/>
      <c r="AG9" s="127"/>
      <c r="AH9" s="159" t="str">
        <f t="shared" si="3"/>
        <v/>
      </c>
      <c r="AI9" s="4" t="str">
        <f t="shared" si="4"/>
        <v/>
      </c>
      <c r="AJ9" s="4" t="str">
        <f t="shared" si="5"/>
        <v/>
      </c>
      <c r="AK9" s="29" t="s">
        <v>267</v>
      </c>
      <c r="AL9" s="57">
        <v>1</v>
      </c>
      <c r="AM9" s="4">
        <f t="shared" si="6"/>
        <v>0</v>
      </c>
      <c r="AN9" s="4">
        <f t="shared" si="58"/>
        <v>0</v>
      </c>
      <c r="AO9" s="4" t="str">
        <f t="shared" si="59"/>
        <v/>
      </c>
      <c r="AP9" s="4" t="str">
        <f t="shared" si="7"/>
        <v/>
      </c>
      <c r="AQ9" s="13">
        <f t="shared" si="60"/>
        <v>0</v>
      </c>
      <c r="AR9" s="4" t="str">
        <f t="shared" si="85"/>
        <v/>
      </c>
      <c r="AS9" s="4">
        <v>0</v>
      </c>
      <c r="AT9" s="4" t="str">
        <f t="shared" si="8"/>
        <v xml:space="preserve"> </v>
      </c>
      <c r="AU9" s="4" t="str">
        <f t="shared" si="9"/>
        <v xml:space="preserve">  </v>
      </c>
      <c r="AV9" s="4" t="str">
        <f t="shared" si="10"/>
        <v/>
      </c>
      <c r="AW9" s="4" t="str">
        <f t="shared" si="11"/>
        <v/>
      </c>
      <c r="AX9" s="4" t="str">
        <f t="shared" si="12"/>
        <v/>
      </c>
      <c r="AY9" s="4" t="str">
        <f t="shared" si="13"/>
        <v/>
      </c>
      <c r="AZ9" s="4" t="str">
        <f t="shared" si="14"/>
        <v/>
      </c>
      <c r="BA9" s="4" t="str">
        <f t="shared" si="15"/>
        <v/>
      </c>
      <c r="BB9" s="4" t="str">
        <f t="shared" si="16"/>
        <v/>
      </c>
      <c r="BC9" s="4" t="str">
        <f t="shared" si="17"/>
        <v/>
      </c>
      <c r="BD9" s="4" t="str">
        <f t="shared" si="18"/>
        <v/>
      </c>
      <c r="BE9" s="4" t="str">
        <f t="shared" si="19"/>
        <v/>
      </c>
      <c r="BF9" s="4" t="str">
        <f t="shared" si="20"/>
        <v/>
      </c>
      <c r="BG9" s="4" t="str">
        <f t="shared" si="21"/>
        <v/>
      </c>
      <c r="BH9" s="4" t="str">
        <f t="shared" si="22"/>
        <v/>
      </c>
      <c r="BI9" s="4" t="str">
        <f t="shared" si="23"/>
        <v/>
      </c>
      <c r="BJ9" s="4" t="str">
        <f t="shared" si="24"/>
        <v/>
      </c>
      <c r="BK9" s="4" t="str">
        <f t="shared" si="25"/>
        <v/>
      </c>
      <c r="BL9" s="4" t="str">
        <f t="shared" si="26"/>
        <v/>
      </c>
      <c r="BM9" s="4" t="str">
        <f t="shared" si="27"/>
        <v/>
      </c>
      <c r="BN9" s="4" t="str">
        <f t="shared" si="28"/>
        <v/>
      </c>
      <c r="BO9" s="4" t="str">
        <f t="shared" si="29"/>
        <v/>
      </c>
      <c r="BP9" s="4" t="str">
        <f t="shared" si="30"/>
        <v/>
      </c>
      <c r="BQ9" s="4" t="str">
        <f t="shared" si="31"/>
        <v/>
      </c>
      <c r="BR9" s="4" t="str">
        <f t="shared" si="32"/>
        <v/>
      </c>
      <c r="BS9" s="4">
        <f t="shared" si="33"/>
        <v>0</v>
      </c>
      <c r="BT9" s="4" t="str">
        <f t="shared" si="34"/>
        <v>999:99.99</v>
      </c>
      <c r="BU9" s="4" t="str">
        <f t="shared" si="35"/>
        <v>999:99.99</v>
      </c>
      <c r="BV9" s="4" t="str">
        <f t="shared" si="36"/>
        <v>999:99.99</v>
      </c>
      <c r="BW9" s="4" t="str">
        <f t="shared" si="37"/>
        <v>999:99.99</v>
      </c>
      <c r="BX9" s="4" t="str">
        <f t="shared" si="38"/>
        <v>999:99.99</v>
      </c>
      <c r="BY9" s="4" t="str">
        <f t="shared" si="39"/>
        <v>999:99.99</v>
      </c>
      <c r="BZ9" s="4" t="str">
        <f t="shared" si="40"/>
        <v>999:99.99</v>
      </c>
      <c r="CA9" s="4" t="str">
        <f t="shared" si="41"/>
        <v>999:99.99</v>
      </c>
      <c r="CB9" s="4" t="str">
        <f t="shared" si="42"/>
        <v>999:99.99</v>
      </c>
      <c r="CC9" s="4" t="str">
        <f t="shared" si="43"/>
        <v>999:99.99</v>
      </c>
      <c r="CD9" s="4" t="str">
        <f t="shared" si="44"/>
        <v>999:99.99</v>
      </c>
      <c r="CE9" s="4">
        <f t="shared" si="61"/>
        <v>0</v>
      </c>
      <c r="CF9" s="4">
        <f t="shared" si="62"/>
        <v>0</v>
      </c>
      <c r="CG9" s="4">
        <f t="shared" si="63"/>
        <v>0</v>
      </c>
      <c r="CH9" s="4" t="str">
        <f t="shared" si="45"/>
        <v>19000100</v>
      </c>
      <c r="CI9" s="4" t="str">
        <f t="shared" si="46"/>
        <v/>
      </c>
      <c r="CJ9" s="4">
        <v>4</v>
      </c>
      <c r="CK9" s="4" t="s">
        <v>172</v>
      </c>
      <c r="CL9" s="4" t="s">
        <v>207</v>
      </c>
      <c r="CN9" s="4">
        <v>4</v>
      </c>
      <c r="CO9" s="4" t="s">
        <v>205</v>
      </c>
      <c r="CP9" s="4" t="str">
        <f t="shared" si="64"/>
        <v/>
      </c>
      <c r="CQ9" s="4" t="str">
        <f t="shared" si="65"/>
        <v/>
      </c>
      <c r="CR9" s="185">
        <v>6</v>
      </c>
      <c r="CS9" s="182" t="s">
        <v>174</v>
      </c>
      <c r="CT9" s="182">
        <v>1</v>
      </c>
      <c r="CU9" s="182">
        <v>1</v>
      </c>
      <c r="CW9" s="194" t="str">
        <f t="shared" si="66"/>
        <v/>
      </c>
      <c r="CX9" s="13">
        <f t="shared" si="67"/>
        <v>0</v>
      </c>
      <c r="CY9" s="13">
        <f t="shared" si="47"/>
        <v>0</v>
      </c>
      <c r="CZ9" s="13">
        <f t="shared" si="48"/>
        <v>0</v>
      </c>
      <c r="DA9" s="13">
        <f t="shared" si="49"/>
        <v>0</v>
      </c>
      <c r="DB9" s="13">
        <f t="shared" si="50"/>
        <v>0</v>
      </c>
      <c r="DC9" s="13">
        <f t="shared" si="51"/>
        <v>0</v>
      </c>
      <c r="DD9" s="13">
        <f t="shared" si="52"/>
        <v>0</v>
      </c>
      <c r="DE9" s="13">
        <f t="shared" si="53"/>
        <v>0</v>
      </c>
      <c r="DF9" s="13">
        <f t="shared" si="54"/>
        <v>0</v>
      </c>
      <c r="DG9" s="13">
        <f t="shared" si="55"/>
        <v>0</v>
      </c>
      <c r="DH9" s="13">
        <f t="shared" si="56"/>
        <v>0</v>
      </c>
      <c r="DI9" s="4">
        <f t="shared" si="68"/>
        <v>0</v>
      </c>
      <c r="DJ9" s="4">
        <f t="shared" si="69"/>
        <v>0</v>
      </c>
      <c r="DK9" s="4">
        <f t="shared" si="70"/>
        <v>0</v>
      </c>
      <c r="DL9" s="4">
        <f t="shared" si="71"/>
        <v>0</v>
      </c>
      <c r="DM9" s="4">
        <f t="shared" si="72"/>
        <v>0</v>
      </c>
      <c r="DN9" s="4">
        <f t="shared" si="73"/>
        <v>0</v>
      </c>
      <c r="DO9" s="4">
        <f t="shared" si="74"/>
        <v>0</v>
      </c>
      <c r="DP9" s="4">
        <f t="shared" si="75"/>
        <v>0</v>
      </c>
      <c r="DQ9" s="4">
        <f t="shared" si="76"/>
        <v>0</v>
      </c>
      <c r="DR9" s="4">
        <f t="shared" si="77"/>
        <v>0</v>
      </c>
      <c r="DV9" s="4" t="str">
        <f t="shared" si="78"/>
        <v/>
      </c>
      <c r="DW9" s="4" t="str">
        <f t="shared" si="79"/>
        <v/>
      </c>
      <c r="DX9" s="4" t="str">
        <f t="shared" si="80"/>
        <v/>
      </c>
      <c r="DY9" s="4" t="str">
        <f t="shared" si="81"/>
        <v/>
      </c>
      <c r="DZ9" s="4" t="str">
        <f t="shared" si="82"/>
        <v/>
      </c>
      <c r="EA9" s="4" t="str">
        <f t="shared" si="83"/>
        <v/>
      </c>
    </row>
    <row r="10" spans="1:131" ht="16.5" customHeight="1" x14ac:dyDescent="0.15">
      <c r="A10" s="164" t="str">
        <f t="shared" si="84"/>
        <v/>
      </c>
      <c r="B10" s="94"/>
      <c r="C10" s="163" t="s">
        <v>186</v>
      </c>
      <c r="D10" s="200" t="str">
        <f t="shared" si="0"/>
        <v/>
      </c>
      <c r="E10" s="202" t="str">
        <f t="shared" si="1"/>
        <v/>
      </c>
      <c r="F10" s="202" t="str">
        <f>IF(ISERROR(VLOOKUP(CI10,CJ$6:$CK$41,2,0)),"",VLOOKUP(CI10,CJ$6:$CK$41,2,0))</f>
        <v/>
      </c>
      <c r="G10" s="95"/>
      <c r="H10" s="95"/>
      <c r="I10" s="95"/>
      <c r="J10" s="95"/>
      <c r="K10" s="193" t="str">
        <f t="shared" si="2"/>
        <v/>
      </c>
      <c r="L10" s="148"/>
      <c r="M10" s="127"/>
      <c r="N10" s="148"/>
      <c r="O10" s="127"/>
      <c r="P10" s="148"/>
      <c r="Q10" s="127"/>
      <c r="R10" s="148"/>
      <c r="S10" s="127"/>
      <c r="T10" s="148"/>
      <c r="U10" s="127"/>
      <c r="V10" s="148"/>
      <c r="W10" s="127"/>
      <c r="X10" s="148"/>
      <c r="Y10" s="127"/>
      <c r="Z10" s="148"/>
      <c r="AA10" s="127"/>
      <c r="AB10" s="148"/>
      <c r="AC10" s="127"/>
      <c r="AD10" s="148"/>
      <c r="AE10" s="127"/>
      <c r="AF10" s="148"/>
      <c r="AG10" s="127"/>
      <c r="AH10" s="159" t="str">
        <f t="shared" si="3"/>
        <v/>
      </c>
      <c r="AI10" s="4" t="str">
        <f t="shared" si="4"/>
        <v/>
      </c>
      <c r="AJ10" s="4" t="str">
        <f t="shared" si="5"/>
        <v/>
      </c>
      <c r="AK10" s="29" t="s">
        <v>315</v>
      </c>
      <c r="AL10" s="57">
        <v>1</v>
      </c>
      <c r="AM10" s="4">
        <f t="shared" si="6"/>
        <v>0</v>
      </c>
      <c r="AN10" s="4">
        <f t="shared" si="58"/>
        <v>0</v>
      </c>
      <c r="AO10" s="4" t="str">
        <f t="shared" si="59"/>
        <v/>
      </c>
      <c r="AP10" s="4" t="str">
        <f t="shared" si="7"/>
        <v/>
      </c>
      <c r="AQ10" s="13">
        <f t="shared" si="60"/>
        <v>0</v>
      </c>
      <c r="AR10" s="4" t="str">
        <f t="shared" si="85"/>
        <v/>
      </c>
      <c r="AS10" s="4">
        <v>0</v>
      </c>
      <c r="AT10" s="4" t="str">
        <f t="shared" si="8"/>
        <v xml:space="preserve"> </v>
      </c>
      <c r="AU10" s="4" t="str">
        <f t="shared" si="9"/>
        <v xml:space="preserve">  </v>
      </c>
      <c r="AV10" s="4" t="str">
        <f t="shared" si="10"/>
        <v/>
      </c>
      <c r="AW10" s="4" t="str">
        <f t="shared" si="11"/>
        <v/>
      </c>
      <c r="AX10" s="4" t="str">
        <f t="shared" si="12"/>
        <v/>
      </c>
      <c r="AY10" s="4" t="str">
        <f t="shared" si="13"/>
        <v/>
      </c>
      <c r="AZ10" s="4" t="str">
        <f t="shared" si="14"/>
        <v/>
      </c>
      <c r="BA10" s="4" t="str">
        <f t="shared" si="15"/>
        <v/>
      </c>
      <c r="BB10" s="4" t="str">
        <f t="shared" si="16"/>
        <v/>
      </c>
      <c r="BC10" s="4" t="str">
        <f t="shared" si="17"/>
        <v/>
      </c>
      <c r="BD10" s="4" t="str">
        <f t="shared" si="18"/>
        <v/>
      </c>
      <c r="BE10" s="4" t="str">
        <f t="shared" si="19"/>
        <v/>
      </c>
      <c r="BF10" s="4" t="str">
        <f t="shared" si="20"/>
        <v/>
      </c>
      <c r="BG10" s="4" t="str">
        <f t="shared" si="21"/>
        <v/>
      </c>
      <c r="BH10" s="4" t="str">
        <f t="shared" si="22"/>
        <v/>
      </c>
      <c r="BI10" s="4" t="str">
        <f t="shared" si="23"/>
        <v/>
      </c>
      <c r="BJ10" s="4" t="str">
        <f t="shared" si="24"/>
        <v/>
      </c>
      <c r="BK10" s="4" t="str">
        <f t="shared" si="25"/>
        <v/>
      </c>
      <c r="BL10" s="4" t="str">
        <f t="shared" si="26"/>
        <v/>
      </c>
      <c r="BM10" s="4" t="str">
        <f t="shared" si="27"/>
        <v/>
      </c>
      <c r="BN10" s="4" t="str">
        <f t="shared" si="28"/>
        <v/>
      </c>
      <c r="BO10" s="4" t="str">
        <f t="shared" si="29"/>
        <v/>
      </c>
      <c r="BP10" s="4" t="str">
        <f t="shared" si="30"/>
        <v/>
      </c>
      <c r="BQ10" s="4" t="str">
        <f t="shared" si="31"/>
        <v/>
      </c>
      <c r="BR10" s="4" t="str">
        <f t="shared" si="32"/>
        <v/>
      </c>
      <c r="BS10" s="4">
        <f t="shared" si="33"/>
        <v>0</v>
      </c>
      <c r="BT10" s="4" t="str">
        <f t="shared" si="34"/>
        <v>999:99.99</v>
      </c>
      <c r="BU10" s="4" t="str">
        <f t="shared" si="35"/>
        <v>999:99.99</v>
      </c>
      <c r="BV10" s="4" t="str">
        <f t="shared" si="36"/>
        <v>999:99.99</v>
      </c>
      <c r="BW10" s="4" t="str">
        <f t="shared" si="37"/>
        <v>999:99.99</v>
      </c>
      <c r="BX10" s="4" t="str">
        <f t="shared" si="38"/>
        <v>999:99.99</v>
      </c>
      <c r="BY10" s="4" t="str">
        <f t="shared" si="39"/>
        <v>999:99.99</v>
      </c>
      <c r="BZ10" s="4" t="str">
        <f t="shared" si="40"/>
        <v>999:99.99</v>
      </c>
      <c r="CA10" s="4" t="str">
        <f t="shared" si="41"/>
        <v>999:99.99</v>
      </c>
      <c r="CB10" s="4" t="str">
        <f t="shared" si="42"/>
        <v>999:99.99</v>
      </c>
      <c r="CC10" s="4" t="str">
        <f t="shared" si="43"/>
        <v>999:99.99</v>
      </c>
      <c r="CD10" s="4" t="str">
        <f t="shared" si="44"/>
        <v>999:99.99</v>
      </c>
      <c r="CE10" s="4">
        <f t="shared" si="61"/>
        <v>0</v>
      </c>
      <c r="CF10" s="4">
        <f t="shared" si="62"/>
        <v>0</v>
      </c>
      <c r="CG10" s="4">
        <f t="shared" si="63"/>
        <v>0</v>
      </c>
      <c r="CH10" s="4" t="str">
        <f t="shared" si="45"/>
        <v>19000100</v>
      </c>
      <c r="CI10" s="4" t="str">
        <f t="shared" si="46"/>
        <v/>
      </c>
      <c r="CJ10" s="4">
        <v>5</v>
      </c>
      <c r="CK10" s="4" t="s">
        <v>173</v>
      </c>
      <c r="CL10" s="4" t="s">
        <v>208</v>
      </c>
      <c r="CN10" s="4">
        <v>5</v>
      </c>
      <c r="CO10" s="4" t="s">
        <v>205</v>
      </c>
      <c r="CP10" s="4" t="str">
        <f t="shared" si="64"/>
        <v/>
      </c>
      <c r="CQ10" s="4" t="str">
        <f t="shared" si="65"/>
        <v/>
      </c>
      <c r="CR10" s="185">
        <v>7</v>
      </c>
      <c r="CS10" s="182" t="s">
        <v>175</v>
      </c>
      <c r="CT10" s="182">
        <v>1</v>
      </c>
      <c r="CU10" s="182">
        <v>2</v>
      </c>
      <c r="CW10" s="194" t="str">
        <f t="shared" si="66"/>
        <v/>
      </c>
      <c r="CX10" s="13">
        <f t="shared" si="67"/>
        <v>0</v>
      </c>
      <c r="CY10" s="13">
        <f t="shared" si="47"/>
        <v>0</v>
      </c>
      <c r="CZ10" s="13">
        <f t="shared" si="48"/>
        <v>0</v>
      </c>
      <c r="DA10" s="13">
        <f t="shared" si="49"/>
        <v>0</v>
      </c>
      <c r="DB10" s="13">
        <f t="shared" si="50"/>
        <v>0</v>
      </c>
      <c r="DC10" s="13">
        <f t="shared" si="51"/>
        <v>0</v>
      </c>
      <c r="DD10" s="13">
        <f t="shared" si="52"/>
        <v>0</v>
      </c>
      <c r="DE10" s="13">
        <f t="shared" si="53"/>
        <v>0</v>
      </c>
      <c r="DF10" s="13">
        <f t="shared" si="54"/>
        <v>0</v>
      </c>
      <c r="DG10" s="13">
        <f t="shared" si="55"/>
        <v>0</v>
      </c>
      <c r="DH10" s="13">
        <f t="shared" si="56"/>
        <v>0</v>
      </c>
      <c r="DI10" s="4">
        <f t="shared" si="68"/>
        <v>0</v>
      </c>
      <c r="DJ10" s="4">
        <f t="shared" si="69"/>
        <v>0</v>
      </c>
      <c r="DK10" s="4">
        <f t="shared" si="70"/>
        <v>0</v>
      </c>
      <c r="DL10" s="4">
        <f t="shared" si="71"/>
        <v>0</v>
      </c>
      <c r="DM10" s="4">
        <f t="shared" si="72"/>
        <v>0</v>
      </c>
      <c r="DN10" s="4">
        <f t="shared" si="73"/>
        <v>0</v>
      </c>
      <c r="DO10" s="4">
        <f t="shared" si="74"/>
        <v>0</v>
      </c>
      <c r="DP10" s="4">
        <f t="shared" si="75"/>
        <v>0</v>
      </c>
      <c r="DQ10" s="4">
        <f t="shared" si="76"/>
        <v>0</v>
      </c>
      <c r="DR10" s="4">
        <f t="shared" si="77"/>
        <v>0</v>
      </c>
      <c r="DV10" s="4" t="str">
        <f t="shared" si="78"/>
        <v/>
      </c>
      <c r="DW10" s="4" t="str">
        <f t="shared" si="79"/>
        <v/>
      </c>
      <c r="DX10" s="4" t="str">
        <f t="shared" si="80"/>
        <v/>
      </c>
      <c r="DY10" s="4" t="str">
        <f t="shared" si="81"/>
        <v/>
      </c>
      <c r="DZ10" s="4" t="str">
        <f t="shared" si="82"/>
        <v/>
      </c>
      <c r="EA10" s="4" t="str">
        <f t="shared" si="83"/>
        <v/>
      </c>
    </row>
    <row r="11" spans="1:131" ht="16.5" customHeight="1" x14ac:dyDescent="0.15">
      <c r="A11" s="164" t="str">
        <f t="shared" si="84"/>
        <v/>
      </c>
      <c r="B11" s="94"/>
      <c r="C11" s="163" t="s">
        <v>186</v>
      </c>
      <c r="D11" s="200" t="str">
        <f t="shared" si="0"/>
        <v/>
      </c>
      <c r="E11" s="202" t="str">
        <f t="shared" si="1"/>
        <v/>
      </c>
      <c r="F11" s="202" t="str">
        <f>IF(ISERROR(VLOOKUP(CI11,CJ$6:$CK$41,2,0)),"",VLOOKUP(CI11,CJ$6:$CK$41,2,0))</f>
        <v/>
      </c>
      <c r="G11" s="95"/>
      <c r="H11" s="95"/>
      <c r="I11" s="95"/>
      <c r="J11" s="95"/>
      <c r="K11" s="193" t="str">
        <f t="shared" si="2"/>
        <v/>
      </c>
      <c r="L11" s="148"/>
      <c r="M11" s="127"/>
      <c r="N11" s="148"/>
      <c r="O11" s="127"/>
      <c r="P11" s="148"/>
      <c r="Q11" s="127"/>
      <c r="R11" s="148"/>
      <c r="S11" s="127"/>
      <c r="T11" s="148"/>
      <c r="U11" s="127"/>
      <c r="V11" s="148"/>
      <c r="W11" s="127"/>
      <c r="X11" s="148"/>
      <c r="Y11" s="127"/>
      <c r="Z11" s="148"/>
      <c r="AA11" s="127"/>
      <c r="AB11" s="148"/>
      <c r="AC11" s="127"/>
      <c r="AD11" s="148"/>
      <c r="AE11" s="127"/>
      <c r="AF11" s="148"/>
      <c r="AG11" s="127"/>
      <c r="AH11" s="159" t="str">
        <f t="shared" si="3"/>
        <v/>
      </c>
      <c r="AI11" s="4" t="str">
        <f t="shared" si="4"/>
        <v/>
      </c>
      <c r="AJ11" s="4" t="str">
        <f t="shared" si="5"/>
        <v/>
      </c>
      <c r="AK11" s="29" t="s">
        <v>191</v>
      </c>
      <c r="AL11" s="57">
        <v>2</v>
      </c>
      <c r="AM11" s="4">
        <f t="shared" si="6"/>
        <v>0</v>
      </c>
      <c r="AN11" s="4">
        <f t="shared" si="58"/>
        <v>0</v>
      </c>
      <c r="AO11" s="4" t="str">
        <f t="shared" si="59"/>
        <v/>
      </c>
      <c r="AP11" s="4" t="str">
        <f t="shared" si="7"/>
        <v/>
      </c>
      <c r="AQ11" s="13">
        <f t="shared" si="60"/>
        <v>0</v>
      </c>
      <c r="AR11" s="4" t="str">
        <f t="shared" si="85"/>
        <v/>
      </c>
      <c r="AS11" s="4">
        <v>0</v>
      </c>
      <c r="AT11" s="4" t="str">
        <f t="shared" si="8"/>
        <v xml:space="preserve"> </v>
      </c>
      <c r="AU11" s="4" t="str">
        <f t="shared" si="9"/>
        <v xml:space="preserve">  </v>
      </c>
      <c r="AV11" s="4" t="str">
        <f t="shared" si="10"/>
        <v/>
      </c>
      <c r="AW11" s="4" t="str">
        <f t="shared" si="11"/>
        <v/>
      </c>
      <c r="AX11" s="4" t="str">
        <f t="shared" si="12"/>
        <v/>
      </c>
      <c r="AY11" s="4" t="str">
        <f t="shared" si="13"/>
        <v/>
      </c>
      <c r="AZ11" s="4" t="str">
        <f t="shared" si="14"/>
        <v/>
      </c>
      <c r="BA11" s="4" t="str">
        <f t="shared" si="15"/>
        <v/>
      </c>
      <c r="BB11" s="4" t="str">
        <f t="shared" si="16"/>
        <v/>
      </c>
      <c r="BC11" s="4" t="str">
        <f t="shared" si="17"/>
        <v/>
      </c>
      <c r="BD11" s="4" t="str">
        <f t="shared" si="18"/>
        <v/>
      </c>
      <c r="BE11" s="4" t="str">
        <f t="shared" si="19"/>
        <v/>
      </c>
      <c r="BF11" s="4" t="str">
        <f t="shared" si="20"/>
        <v/>
      </c>
      <c r="BG11" s="4" t="str">
        <f t="shared" si="21"/>
        <v/>
      </c>
      <c r="BH11" s="4" t="str">
        <f t="shared" si="22"/>
        <v/>
      </c>
      <c r="BI11" s="4" t="str">
        <f t="shared" si="23"/>
        <v/>
      </c>
      <c r="BJ11" s="4" t="str">
        <f t="shared" si="24"/>
        <v/>
      </c>
      <c r="BK11" s="4" t="str">
        <f t="shared" si="25"/>
        <v/>
      </c>
      <c r="BL11" s="4" t="str">
        <f t="shared" si="26"/>
        <v/>
      </c>
      <c r="BM11" s="4" t="str">
        <f t="shared" si="27"/>
        <v/>
      </c>
      <c r="BN11" s="4" t="str">
        <f t="shared" si="28"/>
        <v/>
      </c>
      <c r="BO11" s="4" t="str">
        <f t="shared" si="29"/>
        <v/>
      </c>
      <c r="BP11" s="4" t="str">
        <f t="shared" si="30"/>
        <v/>
      </c>
      <c r="BQ11" s="4" t="str">
        <f t="shared" si="31"/>
        <v/>
      </c>
      <c r="BR11" s="4" t="str">
        <f t="shared" si="32"/>
        <v/>
      </c>
      <c r="BS11" s="4">
        <f t="shared" si="33"/>
        <v>0</v>
      </c>
      <c r="BT11" s="4" t="str">
        <f t="shared" si="34"/>
        <v>999:99.99</v>
      </c>
      <c r="BU11" s="4" t="str">
        <f t="shared" si="35"/>
        <v>999:99.99</v>
      </c>
      <c r="BV11" s="4" t="str">
        <f t="shared" si="36"/>
        <v>999:99.99</v>
      </c>
      <c r="BW11" s="4" t="str">
        <f t="shared" si="37"/>
        <v>999:99.99</v>
      </c>
      <c r="BX11" s="4" t="str">
        <f t="shared" si="38"/>
        <v>999:99.99</v>
      </c>
      <c r="BY11" s="4" t="str">
        <f t="shared" si="39"/>
        <v>999:99.99</v>
      </c>
      <c r="BZ11" s="4" t="str">
        <f t="shared" si="40"/>
        <v>999:99.99</v>
      </c>
      <c r="CA11" s="4" t="str">
        <f t="shared" si="41"/>
        <v>999:99.99</v>
      </c>
      <c r="CB11" s="4" t="str">
        <f t="shared" si="42"/>
        <v>999:99.99</v>
      </c>
      <c r="CC11" s="4" t="str">
        <f t="shared" si="43"/>
        <v>999:99.99</v>
      </c>
      <c r="CD11" s="4" t="str">
        <f t="shared" si="44"/>
        <v>999:99.99</v>
      </c>
      <c r="CE11" s="4">
        <f t="shared" si="61"/>
        <v>0</v>
      </c>
      <c r="CF11" s="4">
        <f t="shared" si="62"/>
        <v>0</v>
      </c>
      <c r="CG11" s="4">
        <f t="shared" si="63"/>
        <v>0</v>
      </c>
      <c r="CH11" s="4" t="str">
        <f t="shared" si="45"/>
        <v>19000100</v>
      </c>
      <c r="CI11" s="4" t="str">
        <f t="shared" si="46"/>
        <v/>
      </c>
      <c r="CJ11" s="4">
        <v>6</v>
      </c>
      <c r="CK11" s="4" t="s">
        <v>174</v>
      </c>
      <c r="CL11" s="4" t="s">
        <v>209</v>
      </c>
      <c r="CN11" s="4">
        <v>6</v>
      </c>
      <c r="CO11" s="4" t="s">
        <v>205</v>
      </c>
      <c r="CP11" s="4" t="str">
        <f t="shared" si="64"/>
        <v/>
      </c>
      <c r="CQ11" s="4" t="str">
        <f t="shared" si="65"/>
        <v/>
      </c>
      <c r="CR11" s="185">
        <v>8</v>
      </c>
      <c r="CS11" s="182" t="s">
        <v>176</v>
      </c>
      <c r="CT11" s="182">
        <v>1</v>
      </c>
      <c r="CU11" s="182">
        <v>3</v>
      </c>
      <c r="CW11" s="194" t="str">
        <f t="shared" si="66"/>
        <v/>
      </c>
      <c r="CX11" s="13">
        <f t="shared" si="67"/>
        <v>0</v>
      </c>
      <c r="CY11" s="13">
        <f t="shared" si="47"/>
        <v>0</v>
      </c>
      <c r="CZ11" s="13">
        <f t="shared" si="48"/>
        <v>0</v>
      </c>
      <c r="DA11" s="13">
        <f t="shared" si="49"/>
        <v>0</v>
      </c>
      <c r="DB11" s="13">
        <f t="shared" si="50"/>
        <v>0</v>
      </c>
      <c r="DC11" s="13">
        <f t="shared" si="51"/>
        <v>0</v>
      </c>
      <c r="DD11" s="13">
        <f t="shared" si="52"/>
        <v>0</v>
      </c>
      <c r="DE11" s="13">
        <f t="shared" si="53"/>
        <v>0</v>
      </c>
      <c r="DF11" s="13">
        <f t="shared" si="54"/>
        <v>0</v>
      </c>
      <c r="DG11" s="13">
        <f t="shared" si="55"/>
        <v>0</v>
      </c>
      <c r="DH11" s="13">
        <f t="shared" si="56"/>
        <v>0</v>
      </c>
      <c r="DI11" s="4">
        <f t="shared" si="68"/>
        <v>0</v>
      </c>
      <c r="DJ11" s="4">
        <f t="shared" si="69"/>
        <v>0</v>
      </c>
      <c r="DK11" s="4">
        <f t="shared" si="70"/>
        <v>0</v>
      </c>
      <c r="DL11" s="4">
        <f t="shared" si="71"/>
        <v>0</v>
      </c>
      <c r="DM11" s="4">
        <f t="shared" si="72"/>
        <v>0</v>
      </c>
      <c r="DN11" s="4">
        <f t="shared" si="73"/>
        <v>0</v>
      </c>
      <c r="DO11" s="4">
        <f t="shared" si="74"/>
        <v>0</v>
      </c>
      <c r="DP11" s="4">
        <f t="shared" si="75"/>
        <v>0</v>
      </c>
      <c r="DQ11" s="4">
        <f t="shared" si="76"/>
        <v>0</v>
      </c>
      <c r="DR11" s="4">
        <f t="shared" si="77"/>
        <v>0</v>
      </c>
      <c r="DV11" s="4" t="str">
        <f t="shared" si="78"/>
        <v/>
      </c>
      <c r="DW11" s="4" t="str">
        <f t="shared" si="79"/>
        <v/>
      </c>
      <c r="DX11" s="4" t="str">
        <f t="shared" si="80"/>
        <v/>
      </c>
      <c r="DY11" s="4" t="str">
        <f t="shared" si="81"/>
        <v/>
      </c>
      <c r="DZ11" s="4" t="str">
        <f t="shared" si="82"/>
        <v/>
      </c>
      <c r="EA11" s="4" t="str">
        <f t="shared" si="83"/>
        <v/>
      </c>
    </row>
    <row r="12" spans="1:131" ht="16.5" customHeight="1" x14ac:dyDescent="0.15">
      <c r="A12" s="164" t="str">
        <f t="shared" si="84"/>
        <v/>
      </c>
      <c r="B12" s="94"/>
      <c r="C12" s="163" t="s">
        <v>186</v>
      </c>
      <c r="D12" s="200" t="str">
        <f t="shared" si="0"/>
        <v/>
      </c>
      <c r="E12" s="202" t="str">
        <f t="shared" si="1"/>
        <v/>
      </c>
      <c r="F12" s="202" t="str">
        <f>IF(ISERROR(VLOOKUP(CI12,CJ$6:$CK$41,2,0)),"",VLOOKUP(CI12,CJ$6:$CK$41,2,0))</f>
        <v/>
      </c>
      <c r="G12" s="95"/>
      <c r="H12" s="95"/>
      <c r="I12" s="95"/>
      <c r="J12" s="95"/>
      <c r="K12" s="193" t="str">
        <f t="shared" si="2"/>
        <v/>
      </c>
      <c r="L12" s="148"/>
      <c r="M12" s="127"/>
      <c r="N12" s="148"/>
      <c r="O12" s="127"/>
      <c r="P12" s="148"/>
      <c r="Q12" s="127"/>
      <c r="R12" s="148"/>
      <c r="S12" s="127"/>
      <c r="T12" s="148"/>
      <c r="U12" s="127"/>
      <c r="V12" s="148"/>
      <c r="W12" s="127"/>
      <c r="X12" s="148"/>
      <c r="Y12" s="127"/>
      <c r="Z12" s="148"/>
      <c r="AA12" s="127"/>
      <c r="AB12" s="148"/>
      <c r="AC12" s="127"/>
      <c r="AD12" s="148"/>
      <c r="AE12" s="127"/>
      <c r="AF12" s="148"/>
      <c r="AG12" s="127"/>
      <c r="AH12" s="159" t="str">
        <f t="shared" si="3"/>
        <v/>
      </c>
      <c r="AI12" s="4" t="str">
        <f t="shared" si="4"/>
        <v/>
      </c>
      <c r="AJ12" s="4" t="str">
        <f t="shared" si="5"/>
        <v/>
      </c>
      <c r="AK12" s="29" t="s">
        <v>192</v>
      </c>
      <c r="AL12" s="57">
        <v>2</v>
      </c>
      <c r="AM12" s="4">
        <f t="shared" si="6"/>
        <v>0</v>
      </c>
      <c r="AN12" s="4">
        <f t="shared" si="58"/>
        <v>0</v>
      </c>
      <c r="AO12" s="4" t="str">
        <f t="shared" si="59"/>
        <v/>
      </c>
      <c r="AP12" s="4" t="str">
        <f t="shared" si="7"/>
        <v/>
      </c>
      <c r="AQ12" s="13">
        <f t="shared" si="60"/>
        <v>0</v>
      </c>
      <c r="AR12" s="4" t="str">
        <f t="shared" si="85"/>
        <v/>
      </c>
      <c r="AS12" s="4">
        <v>0</v>
      </c>
      <c r="AT12" s="4" t="str">
        <f t="shared" si="8"/>
        <v xml:space="preserve"> </v>
      </c>
      <c r="AU12" s="4" t="str">
        <f t="shared" si="9"/>
        <v xml:space="preserve">  </v>
      </c>
      <c r="AV12" s="4" t="str">
        <f t="shared" si="10"/>
        <v/>
      </c>
      <c r="AW12" s="4" t="str">
        <f t="shared" si="11"/>
        <v/>
      </c>
      <c r="AX12" s="4" t="str">
        <f t="shared" si="12"/>
        <v/>
      </c>
      <c r="AY12" s="4" t="str">
        <f t="shared" si="13"/>
        <v/>
      </c>
      <c r="AZ12" s="4" t="str">
        <f t="shared" si="14"/>
        <v/>
      </c>
      <c r="BA12" s="4" t="str">
        <f t="shared" si="15"/>
        <v/>
      </c>
      <c r="BB12" s="4" t="str">
        <f t="shared" si="16"/>
        <v/>
      </c>
      <c r="BC12" s="4" t="str">
        <f t="shared" si="17"/>
        <v/>
      </c>
      <c r="BD12" s="4" t="str">
        <f t="shared" si="18"/>
        <v/>
      </c>
      <c r="BE12" s="4" t="str">
        <f t="shared" si="19"/>
        <v/>
      </c>
      <c r="BF12" s="4" t="str">
        <f t="shared" si="20"/>
        <v/>
      </c>
      <c r="BG12" s="4" t="str">
        <f t="shared" si="21"/>
        <v/>
      </c>
      <c r="BH12" s="4" t="str">
        <f t="shared" si="22"/>
        <v/>
      </c>
      <c r="BI12" s="4" t="str">
        <f t="shared" si="23"/>
        <v/>
      </c>
      <c r="BJ12" s="4" t="str">
        <f t="shared" si="24"/>
        <v/>
      </c>
      <c r="BK12" s="4" t="str">
        <f t="shared" si="25"/>
        <v/>
      </c>
      <c r="BL12" s="4" t="str">
        <f t="shared" si="26"/>
        <v/>
      </c>
      <c r="BM12" s="4" t="str">
        <f t="shared" si="27"/>
        <v/>
      </c>
      <c r="BN12" s="4" t="str">
        <f t="shared" si="28"/>
        <v/>
      </c>
      <c r="BO12" s="4" t="str">
        <f t="shared" si="29"/>
        <v/>
      </c>
      <c r="BP12" s="4" t="str">
        <f t="shared" si="30"/>
        <v/>
      </c>
      <c r="BQ12" s="4" t="str">
        <f t="shared" si="31"/>
        <v/>
      </c>
      <c r="BR12" s="4" t="str">
        <f t="shared" si="32"/>
        <v/>
      </c>
      <c r="BS12" s="4">
        <f t="shared" si="33"/>
        <v>0</v>
      </c>
      <c r="BT12" s="4" t="str">
        <f t="shared" si="34"/>
        <v>999:99.99</v>
      </c>
      <c r="BU12" s="4" t="str">
        <f t="shared" si="35"/>
        <v>999:99.99</v>
      </c>
      <c r="BV12" s="4" t="str">
        <f t="shared" si="36"/>
        <v>999:99.99</v>
      </c>
      <c r="BW12" s="4" t="str">
        <f t="shared" si="37"/>
        <v>999:99.99</v>
      </c>
      <c r="BX12" s="4" t="str">
        <f t="shared" si="38"/>
        <v>999:99.99</v>
      </c>
      <c r="BY12" s="4" t="str">
        <f t="shared" si="39"/>
        <v>999:99.99</v>
      </c>
      <c r="BZ12" s="4" t="str">
        <f t="shared" si="40"/>
        <v>999:99.99</v>
      </c>
      <c r="CA12" s="4" t="str">
        <f t="shared" si="41"/>
        <v>999:99.99</v>
      </c>
      <c r="CB12" s="4" t="str">
        <f t="shared" si="42"/>
        <v>999:99.99</v>
      </c>
      <c r="CC12" s="4" t="str">
        <f t="shared" si="43"/>
        <v>999:99.99</v>
      </c>
      <c r="CD12" s="4" t="str">
        <f t="shared" si="44"/>
        <v>999:99.99</v>
      </c>
      <c r="CE12" s="4">
        <f t="shared" si="61"/>
        <v>0</v>
      </c>
      <c r="CF12" s="4">
        <f t="shared" si="62"/>
        <v>0</v>
      </c>
      <c r="CG12" s="4">
        <f t="shared" si="63"/>
        <v>0</v>
      </c>
      <c r="CH12" s="4" t="str">
        <f t="shared" si="45"/>
        <v>19000100</v>
      </c>
      <c r="CI12" s="4" t="str">
        <f t="shared" si="46"/>
        <v/>
      </c>
      <c r="CJ12" s="4">
        <v>7</v>
      </c>
      <c r="CK12" s="4" t="s">
        <v>175</v>
      </c>
      <c r="CL12" s="4" t="s">
        <v>210</v>
      </c>
      <c r="CN12" s="4">
        <v>7</v>
      </c>
      <c r="CO12" s="4" t="s">
        <v>237</v>
      </c>
      <c r="CP12" s="4" t="str">
        <f t="shared" si="64"/>
        <v/>
      </c>
      <c r="CQ12" s="4" t="str">
        <f t="shared" si="65"/>
        <v/>
      </c>
      <c r="CR12" s="185">
        <v>9</v>
      </c>
      <c r="CS12" s="182" t="s">
        <v>177</v>
      </c>
      <c r="CT12" s="182">
        <v>1</v>
      </c>
      <c r="CU12" s="182">
        <v>4</v>
      </c>
      <c r="CW12" s="194" t="str">
        <f t="shared" si="66"/>
        <v/>
      </c>
      <c r="CX12" s="13">
        <f t="shared" si="67"/>
        <v>0</v>
      </c>
      <c r="CY12" s="13">
        <f t="shared" si="47"/>
        <v>0</v>
      </c>
      <c r="CZ12" s="13">
        <f t="shared" si="48"/>
        <v>0</v>
      </c>
      <c r="DA12" s="13">
        <f t="shared" si="49"/>
        <v>0</v>
      </c>
      <c r="DB12" s="13">
        <f t="shared" si="50"/>
        <v>0</v>
      </c>
      <c r="DC12" s="13">
        <f t="shared" si="51"/>
        <v>0</v>
      </c>
      <c r="DD12" s="13">
        <f t="shared" si="52"/>
        <v>0</v>
      </c>
      <c r="DE12" s="13">
        <f t="shared" si="53"/>
        <v>0</v>
      </c>
      <c r="DF12" s="13">
        <f t="shared" si="54"/>
        <v>0</v>
      </c>
      <c r="DG12" s="13">
        <f t="shared" si="55"/>
        <v>0</v>
      </c>
      <c r="DH12" s="13">
        <f t="shared" si="56"/>
        <v>0</v>
      </c>
      <c r="DI12" s="4">
        <f t="shared" si="68"/>
        <v>0</v>
      </c>
      <c r="DJ12" s="4">
        <f t="shared" si="69"/>
        <v>0</v>
      </c>
      <c r="DK12" s="4">
        <f t="shared" si="70"/>
        <v>0</v>
      </c>
      <c r="DL12" s="4">
        <f t="shared" si="71"/>
        <v>0</v>
      </c>
      <c r="DM12" s="4">
        <f t="shared" si="72"/>
        <v>0</v>
      </c>
      <c r="DN12" s="4">
        <f t="shared" si="73"/>
        <v>0</v>
      </c>
      <c r="DO12" s="4">
        <f t="shared" si="74"/>
        <v>0</v>
      </c>
      <c r="DP12" s="4">
        <f t="shared" si="75"/>
        <v>0</v>
      </c>
      <c r="DQ12" s="4">
        <f t="shared" si="76"/>
        <v>0</v>
      </c>
      <c r="DR12" s="4">
        <f t="shared" si="77"/>
        <v>0</v>
      </c>
      <c r="DV12" s="4" t="str">
        <f t="shared" si="78"/>
        <v/>
      </c>
      <c r="DW12" s="4" t="str">
        <f t="shared" si="79"/>
        <v/>
      </c>
      <c r="DX12" s="4" t="str">
        <f t="shared" si="80"/>
        <v/>
      </c>
      <c r="DY12" s="4" t="str">
        <f t="shared" si="81"/>
        <v/>
      </c>
      <c r="DZ12" s="4" t="str">
        <f t="shared" si="82"/>
        <v/>
      </c>
      <c r="EA12" s="4" t="str">
        <f t="shared" si="83"/>
        <v/>
      </c>
    </row>
    <row r="13" spans="1:131" ht="16.5" customHeight="1" x14ac:dyDescent="0.15">
      <c r="A13" s="164" t="str">
        <f t="shared" si="84"/>
        <v/>
      </c>
      <c r="B13" s="94"/>
      <c r="C13" s="163" t="s">
        <v>186</v>
      </c>
      <c r="D13" s="200" t="str">
        <f t="shared" si="0"/>
        <v/>
      </c>
      <c r="E13" s="202" t="str">
        <f t="shared" si="1"/>
        <v/>
      </c>
      <c r="F13" s="202" t="str">
        <f>IF(ISERROR(VLOOKUP(CI13,CJ$6:$CK$41,2,0)),"",VLOOKUP(CI13,CJ$6:$CK$41,2,0))</f>
        <v/>
      </c>
      <c r="G13" s="95"/>
      <c r="H13" s="95"/>
      <c r="I13" s="95"/>
      <c r="J13" s="95"/>
      <c r="K13" s="193" t="str">
        <f t="shared" si="2"/>
        <v/>
      </c>
      <c r="L13" s="148"/>
      <c r="M13" s="127"/>
      <c r="N13" s="148"/>
      <c r="O13" s="127"/>
      <c r="P13" s="148"/>
      <c r="Q13" s="127"/>
      <c r="R13" s="148"/>
      <c r="S13" s="127"/>
      <c r="T13" s="148"/>
      <c r="U13" s="127"/>
      <c r="V13" s="148"/>
      <c r="W13" s="127"/>
      <c r="X13" s="148"/>
      <c r="Y13" s="127"/>
      <c r="Z13" s="148"/>
      <c r="AA13" s="127"/>
      <c r="AB13" s="148"/>
      <c r="AC13" s="127"/>
      <c r="AD13" s="148"/>
      <c r="AE13" s="127"/>
      <c r="AF13" s="148"/>
      <c r="AG13" s="127"/>
      <c r="AH13" s="159" t="str">
        <f t="shared" si="3"/>
        <v/>
      </c>
      <c r="AI13" s="4" t="str">
        <f t="shared" si="4"/>
        <v/>
      </c>
      <c r="AJ13" s="4" t="str">
        <f t="shared" si="5"/>
        <v/>
      </c>
      <c r="AK13" s="29" t="s">
        <v>270</v>
      </c>
      <c r="AL13" s="129">
        <v>2</v>
      </c>
      <c r="AM13" s="4">
        <f t="shared" si="6"/>
        <v>0</v>
      </c>
      <c r="AN13" s="4">
        <f t="shared" si="58"/>
        <v>0</v>
      </c>
      <c r="AO13" s="4" t="str">
        <f t="shared" si="59"/>
        <v/>
      </c>
      <c r="AP13" s="4" t="str">
        <f t="shared" si="7"/>
        <v/>
      </c>
      <c r="AQ13" s="13">
        <f t="shared" si="60"/>
        <v>0</v>
      </c>
      <c r="AR13" s="4" t="str">
        <f t="shared" si="85"/>
        <v/>
      </c>
      <c r="AS13" s="4">
        <v>0</v>
      </c>
      <c r="AT13" s="4" t="str">
        <f t="shared" si="8"/>
        <v xml:space="preserve"> </v>
      </c>
      <c r="AU13" s="4" t="str">
        <f t="shared" si="9"/>
        <v xml:space="preserve">  </v>
      </c>
      <c r="AV13" s="4" t="str">
        <f t="shared" si="10"/>
        <v/>
      </c>
      <c r="AW13" s="4" t="str">
        <f t="shared" si="11"/>
        <v/>
      </c>
      <c r="AX13" s="4" t="str">
        <f t="shared" si="12"/>
        <v/>
      </c>
      <c r="AY13" s="4" t="str">
        <f t="shared" si="13"/>
        <v/>
      </c>
      <c r="AZ13" s="4" t="str">
        <f t="shared" si="14"/>
        <v/>
      </c>
      <c r="BA13" s="4" t="str">
        <f t="shared" si="15"/>
        <v/>
      </c>
      <c r="BB13" s="4" t="str">
        <f t="shared" si="16"/>
        <v/>
      </c>
      <c r="BC13" s="4" t="str">
        <f t="shared" si="17"/>
        <v/>
      </c>
      <c r="BD13" s="4" t="str">
        <f t="shared" si="18"/>
        <v/>
      </c>
      <c r="BE13" s="4" t="str">
        <f t="shared" si="19"/>
        <v/>
      </c>
      <c r="BF13" s="4" t="str">
        <f t="shared" si="20"/>
        <v/>
      </c>
      <c r="BG13" s="4" t="str">
        <f t="shared" si="21"/>
        <v/>
      </c>
      <c r="BH13" s="4" t="str">
        <f t="shared" si="22"/>
        <v/>
      </c>
      <c r="BI13" s="4" t="str">
        <f t="shared" si="23"/>
        <v/>
      </c>
      <c r="BJ13" s="4" t="str">
        <f t="shared" si="24"/>
        <v/>
      </c>
      <c r="BK13" s="4" t="str">
        <f t="shared" si="25"/>
        <v/>
      </c>
      <c r="BL13" s="4" t="str">
        <f t="shared" si="26"/>
        <v/>
      </c>
      <c r="BM13" s="4" t="str">
        <f t="shared" si="27"/>
        <v/>
      </c>
      <c r="BN13" s="4" t="str">
        <f t="shared" si="28"/>
        <v/>
      </c>
      <c r="BO13" s="4" t="str">
        <f t="shared" si="29"/>
        <v/>
      </c>
      <c r="BP13" s="4" t="str">
        <f t="shared" si="30"/>
        <v/>
      </c>
      <c r="BQ13" s="4" t="str">
        <f t="shared" si="31"/>
        <v/>
      </c>
      <c r="BR13" s="4" t="str">
        <f t="shared" si="32"/>
        <v/>
      </c>
      <c r="BS13" s="4">
        <f t="shared" si="33"/>
        <v>0</v>
      </c>
      <c r="BT13" s="4" t="str">
        <f t="shared" si="34"/>
        <v>999:99.99</v>
      </c>
      <c r="BU13" s="4" t="str">
        <f t="shared" si="35"/>
        <v>999:99.99</v>
      </c>
      <c r="BV13" s="4" t="str">
        <f t="shared" si="36"/>
        <v>999:99.99</v>
      </c>
      <c r="BW13" s="4" t="str">
        <f t="shared" si="37"/>
        <v>999:99.99</v>
      </c>
      <c r="BX13" s="4" t="str">
        <f t="shared" si="38"/>
        <v>999:99.99</v>
      </c>
      <c r="BY13" s="4" t="str">
        <f t="shared" si="39"/>
        <v>999:99.99</v>
      </c>
      <c r="BZ13" s="4" t="str">
        <f t="shared" si="40"/>
        <v>999:99.99</v>
      </c>
      <c r="CA13" s="4" t="str">
        <f t="shared" si="41"/>
        <v>999:99.99</v>
      </c>
      <c r="CB13" s="4" t="str">
        <f t="shared" si="42"/>
        <v>999:99.99</v>
      </c>
      <c r="CC13" s="4" t="str">
        <f t="shared" si="43"/>
        <v>999:99.99</v>
      </c>
      <c r="CD13" s="4" t="str">
        <f t="shared" si="44"/>
        <v>999:99.99</v>
      </c>
      <c r="CE13" s="4">
        <f t="shared" si="61"/>
        <v>0</v>
      </c>
      <c r="CF13" s="4">
        <f t="shared" si="62"/>
        <v>0</v>
      </c>
      <c r="CG13" s="4">
        <f t="shared" si="63"/>
        <v>0</v>
      </c>
      <c r="CH13" s="4" t="str">
        <f t="shared" si="45"/>
        <v>19000100</v>
      </c>
      <c r="CI13" s="4" t="str">
        <f t="shared" si="46"/>
        <v/>
      </c>
      <c r="CJ13" s="4">
        <v>8</v>
      </c>
      <c r="CK13" s="4" t="s">
        <v>176</v>
      </c>
      <c r="CL13" s="4" t="s">
        <v>221</v>
      </c>
      <c r="CN13" s="4">
        <v>8</v>
      </c>
      <c r="CO13" s="4" t="s">
        <v>238</v>
      </c>
      <c r="CP13" s="4" t="str">
        <f t="shared" si="64"/>
        <v/>
      </c>
      <c r="CQ13" s="4" t="str">
        <f t="shared" si="65"/>
        <v/>
      </c>
      <c r="CR13" s="185">
        <v>10</v>
      </c>
      <c r="CS13" s="182" t="s">
        <v>178</v>
      </c>
      <c r="CT13" s="182">
        <v>1</v>
      </c>
      <c r="CU13" s="182">
        <v>5</v>
      </c>
      <c r="CW13" s="194" t="str">
        <f t="shared" si="66"/>
        <v/>
      </c>
      <c r="CX13" s="13">
        <f t="shared" si="67"/>
        <v>0</v>
      </c>
      <c r="CY13" s="13">
        <f t="shared" si="47"/>
        <v>0</v>
      </c>
      <c r="CZ13" s="13">
        <f t="shared" si="48"/>
        <v>0</v>
      </c>
      <c r="DA13" s="13">
        <f t="shared" si="49"/>
        <v>0</v>
      </c>
      <c r="DB13" s="13">
        <f t="shared" si="50"/>
        <v>0</v>
      </c>
      <c r="DC13" s="13">
        <f t="shared" si="51"/>
        <v>0</v>
      </c>
      <c r="DD13" s="13">
        <f t="shared" si="52"/>
        <v>0</v>
      </c>
      <c r="DE13" s="13">
        <f t="shared" si="53"/>
        <v>0</v>
      </c>
      <c r="DF13" s="13">
        <f t="shared" si="54"/>
        <v>0</v>
      </c>
      <c r="DG13" s="13">
        <f t="shared" si="55"/>
        <v>0</v>
      </c>
      <c r="DH13" s="13">
        <f t="shared" si="56"/>
        <v>0</v>
      </c>
      <c r="DI13" s="4">
        <f t="shared" si="68"/>
        <v>0</v>
      </c>
      <c r="DJ13" s="4">
        <f t="shared" si="69"/>
        <v>0</v>
      </c>
      <c r="DK13" s="4">
        <f t="shared" si="70"/>
        <v>0</v>
      </c>
      <c r="DL13" s="4">
        <f t="shared" si="71"/>
        <v>0</v>
      </c>
      <c r="DM13" s="4">
        <f t="shared" si="72"/>
        <v>0</v>
      </c>
      <c r="DN13" s="4">
        <f t="shared" si="73"/>
        <v>0</v>
      </c>
      <c r="DO13" s="4">
        <f t="shared" si="74"/>
        <v>0</v>
      </c>
      <c r="DP13" s="4">
        <f t="shared" si="75"/>
        <v>0</v>
      </c>
      <c r="DQ13" s="4">
        <f t="shared" si="76"/>
        <v>0</v>
      </c>
      <c r="DR13" s="4">
        <f t="shared" si="77"/>
        <v>0</v>
      </c>
      <c r="DV13" s="4" t="str">
        <f t="shared" si="78"/>
        <v/>
      </c>
      <c r="DW13" s="4" t="str">
        <f t="shared" si="79"/>
        <v/>
      </c>
      <c r="DX13" s="4" t="str">
        <f t="shared" si="80"/>
        <v/>
      </c>
      <c r="DY13" s="4" t="str">
        <f t="shared" si="81"/>
        <v/>
      </c>
      <c r="DZ13" s="4" t="str">
        <f t="shared" si="82"/>
        <v/>
      </c>
      <c r="EA13" s="4" t="str">
        <f t="shared" si="83"/>
        <v/>
      </c>
    </row>
    <row r="14" spans="1:131" ht="16.5" customHeight="1" x14ac:dyDescent="0.15">
      <c r="A14" s="164" t="str">
        <f t="shared" si="84"/>
        <v/>
      </c>
      <c r="B14" s="94"/>
      <c r="C14" s="163" t="s">
        <v>186</v>
      </c>
      <c r="D14" s="200" t="str">
        <f t="shared" si="0"/>
        <v/>
      </c>
      <c r="E14" s="202" t="str">
        <f t="shared" si="1"/>
        <v/>
      </c>
      <c r="F14" s="202" t="str">
        <f>IF(ISERROR(VLOOKUP(CI14,CJ$6:$CK$41,2,0)),"",VLOOKUP(CI14,CJ$6:$CK$41,2,0))</f>
        <v/>
      </c>
      <c r="G14" s="95"/>
      <c r="H14" s="95"/>
      <c r="I14" s="95"/>
      <c r="J14" s="95"/>
      <c r="K14" s="193" t="str">
        <f t="shared" si="2"/>
        <v/>
      </c>
      <c r="L14" s="148"/>
      <c r="M14" s="127"/>
      <c r="N14" s="148"/>
      <c r="O14" s="127"/>
      <c r="P14" s="148"/>
      <c r="Q14" s="127"/>
      <c r="R14" s="148"/>
      <c r="S14" s="127"/>
      <c r="T14" s="148"/>
      <c r="U14" s="127"/>
      <c r="V14" s="148"/>
      <c r="W14" s="127"/>
      <c r="X14" s="148"/>
      <c r="Y14" s="127"/>
      <c r="Z14" s="148"/>
      <c r="AA14" s="127"/>
      <c r="AB14" s="148"/>
      <c r="AC14" s="127"/>
      <c r="AD14" s="148"/>
      <c r="AE14" s="127"/>
      <c r="AF14" s="148"/>
      <c r="AG14" s="127"/>
      <c r="AH14" s="159" t="str">
        <f t="shared" si="3"/>
        <v/>
      </c>
      <c r="AI14" s="4" t="str">
        <f t="shared" si="4"/>
        <v/>
      </c>
      <c r="AJ14" s="4" t="str">
        <f t="shared" si="5"/>
        <v/>
      </c>
      <c r="AK14" s="29" t="s">
        <v>271</v>
      </c>
      <c r="AL14" s="129">
        <v>2</v>
      </c>
      <c r="AM14" s="4">
        <f t="shared" si="6"/>
        <v>0</v>
      </c>
      <c r="AN14" s="4">
        <f t="shared" si="58"/>
        <v>0</v>
      </c>
      <c r="AO14" s="4" t="str">
        <f t="shared" si="59"/>
        <v/>
      </c>
      <c r="AP14" s="4" t="str">
        <f t="shared" si="7"/>
        <v/>
      </c>
      <c r="AQ14" s="13">
        <f t="shared" si="60"/>
        <v>0</v>
      </c>
      <c r="AR14" s="4" t="str">
        <f t="shared" si="85"/>
        <v/>
      </c>
      <c r="AS14" s="4">
        <v>0</v>
      </c>
      <c r="AT14" s="4" t="str">
        <f t="shared" si="8"/>
        <v xml:space="preserve"> </v>
      </c>
      <c r="AU14" s="4" t="str">
        <f t="shared" si="9"/>
        <v xml:space="preserve">  </v>
      </c>
      <c r="AV14" s="4" t="str">
        <f t="shared" si="10"/>
        <v/>
      </c>
      <c r="AW14" s="4" t="str">
        <f t="shared" si="11"/>
        <v/>
      </c>
      <c r="AX14" s="4" t="str">
        <f t="shared" si="12"/>
        <v/>
      </c>
      <c r="AY14" s="4" t="str">
        <f t="shared" si="13"/>
        <v/>
      </c>
      <c r="AZ14" s="4" t="str">
        <f t="shared" si="14"/>
        <v/>
      </c>
      <c r="BA14" s="4" t="str">
        <f t="shared" si="15"/>
        <v/>
      </c>
      <c r="BB14" s="4" t="str">
        <f t="shared" si="16"/>
        <v/>
      </c>
      <c r="BC14" s="4" t="str">
        <f t="shared" si="17"/>
        <v/>
      </c>
      <c r="BD14" s="4" t="str">
        <f t="shared" si="18"/>
        <v/>
      </c>
      <c r="BE14" s="4" t="str">
        <f t="shared" si="19"/>
        <v/>
      </c>
      <c r="BF14" s="4" t="str">
        <f t="shared" si="20"/>
        <v/>
      </c>
      <c r="BG14" s="4" t="str">
        <f t="shared" si="21"/>
        <v/>
      </c>
      <c r="BH14" s="4" t="str">
        <f t="shared" si="22"/>
        <v/>
      </c>
      <c r="BI14" s="4" t="str">
        <f t="shared" si="23"/>
        <v/>
      </c>
      <c r="BJ14" s="4" t="str">
        <f t="shared" si="24"/>
        <v/>
      </c>
      <c r="BK14" s="4" t="str">
        <f t="shared" si="25"/>
        <v/>
      </c>
      <c r="BL14" s="4" t="str">
        <f t="shared" si="26"/>
        <v/>
      </c>
      <c r="BM14" s="4" t="str">
        <f t="shared" si="27"/>
        <v/>
      </c>
      <c r="BN14" s="4" t="str">
        <f t="shared" si="28"/>
        <v/>
      </c>
      <c r="BO14" s="4" t="str">
        <f t="shared" si="29"/>
        <v/>
      </c>
      <c r="BP14" s="4" t="str">
        <f t="shared" si="30"/>
        <v/>
      </c>
      <c r="BQ14" s="4" t="str">
        <f t="shared" si="31"/>
        <v/>
      </c>
      <c r="BR14" s="4" t="str">
        <f t="shared" si="32"/>
        <v/>
      </c>
      <c r="BS14" s="4">
        <f t="shared" si="33"/>
        <v>0</v>
      </c>
      <c r="BT14" s="4" t="str">
        <f t="shared" si="34"/>
        <v>999:99.99</v>
      </c>
      <c r="BU14" s="4" t="str">
        <f t="shared" si="35"/>
        <v>999:99.99</v>
      </c>
      <c r="BV14" s="4" t="str">
        <f t="shared" si="36"/>
        <v>999:99.99</v>
      </c>
      <c r="BW14" s="4" t="str">
        <f t="shared" si="37"/>
        <v>999:99.99</v>
      </c>
      <c r="BX14" s="4" t="str">
        <f t="shared" si="38"/>
        <v>999:99.99</v>
      </c>
      <c r="BY14" s="4" t="str">
        <f t="shared" si="39"/>
        <v>999:99.99</v>
      </c>
      <c r="BZ14" s="4" t="str">
        <f t="shared" si="40"/>
        <v>999:99.99</v>
      </c>
      <c r="CA14" s="4" t="str">
        <f t="shared" si="41"/>
        <v>999:99.99</v>
      </c>
      <c r="CB14" s="4" t="str">
        <f t="shared" si="42"/>
        <v>999:99.99</v>
      </c>
      <c r="CC14" s="4" t="str">
        <f t="shared" si="43"/>
        <v>999:99.99</v>
      </c>
      <c r="CD14" s="4" t="str">
        <f t="shared" si="44"/>
        <v>999:99.99</v>
      </c>
      <c r="CE14" s="4">
        <f t="shared" si="61"/>
        <v>0</v>
      </c>
      <c r="CF14" s="4">
        <f t="shared" si="62"/>
        <v>0</v>
      </c>
      <c r="CG14" s="4">
        <f t="shared" si="63"/>
        <v>0</v>
      </c>
      <c r="CH14" s="4" t="str">
        <f t="shared" si="45"/>
        <v>19000100</v>
      </c>
      <c r="CI14" s="4" t="str">
        <f t="shared" si="46"/>
        <v/>
      </c>
      <c r="CJ14" s="4">
        <v>9</v>
      </c>
      <c r="CK14" s="4" t="s">
        <v>177</v>
      </c>
      <c r="CN14" s="4">
        <v>9</v>
      </c>
      <c r="CO14" s="4" t="s">
        <v>239</v>
      </c>
      <c r="CP14" s="4" t="str">
        <f t="shared" si="64"/>
        <v/>
      </c>
      <c r="CQ14" s="4" t="str">
        <f t="shared" si="65"/>
        <v/>
      </c>
      <c r="CR14" s="185">
        <v>11</v>
      </c>
      <c r="CS14" s="182" t="s">
        <v>179</v>
      </c>
      <c r="CT14" s="182">
        <v>1</v>
      </c>
      <c r="CU14" s="182">
        <v>6</v>
      </c>
      <c r="CW14" s="194" t="str">
        <f t="shared" si="66"/>
        <v/>
      </c>
      <c r="CX14" s="13">
        <f t="shared" si="67"/>
        <v>0</v>
      </c>
      <c r="CY14" s="13">
        <f t="shared" si="47"/>
        <v>0</v>
      </c>
      <c r="CZ14" s="13">
        <f t="shared" si="48"/>
        <v>0</v>
      </c>
      <c r="DA14" s="13">
        <f t="shared" si="49"/>
        <v>0</v>
      </c>
      <c r="DB14" s="13">
        <f t="shared" si="50"/>
        <v>0</v>
      </c>
      <c r="DC14" s="13">
        <f t="shared" si="51"/>
        <v>0</v>
      </c>
      <c r="DD14" s="13">
        <f t="shared" si="52"/>
        <v>0</v>
      </c>
      <c r="DE14" s="13">
        <f t="shared" si="53"/>
        <v>0</v>
      </c>
      <c r="DF14" s="13">
        <f t="shared" si="54"/>
        <v>0</v>
      </c>
      <c r="DG14" s="13">
        <f t="shared" si="55"/>
        <v>0</v>
      </c>
      <c r="DH14" s="13">
        <f t="shared" si="56"/>
        <v>0</v>
      </c>
      <c r="DI14" s="4">
        <f t="shared" si="68"/>
        <v>0</v>
      </c>
      <c r="DJ14" s="4">
        <f t="shared" si="69"/>
        <v>0</v>
      </c>
      <c r="DK14" s="4">
        <f t="shared" si="70"/>
        <v>0</v>
      </c>
      <c r="DL14" s="4">
        <f t="shared" si="71"/>
        <v>0</v>
      </c>
      <c r="DM14" s="4">
        <f t="shared" si="72"/>
        <v>0</v>
      </c>
      <c r="DN14" s="4">
        <f t="shared" si="73"/>
        <v>0</v>
      </c>
      <c r="DO14" s="4">
        <f t="shared" si="74"/>
        <v>0</v>
      </c>
      <c r="DP14" s="4">
        <f t="shared" si="75"/>
        <v>0</v>
      </c>
      <c r="DQ14" s="4">
        <f t="shared" si="76"/>
        <v>0</v>
      </c>
      <c r="DR14" s="4">
        <f t="shared" si="77"/>
        <v>0</v>
      </c>
      <c r="DV14" s="4" t="str">
        <f t="shared" si="78"/>
        <v/>
      </c>
      <c r="DW14" s="4" t="str">
        <f t="shared" si="79"/>
        <v/>
      </c>
      <c r="DX14" s="4" t="str">
        <f t="shared" si="80"/>
        <v/>
      </c>
      <c r="DY14" s="4" t="str">
        <f t="shared" si="81"/>
        <v/>
      </c>
      <c r="DZ14" s="4" t="str">
        <f t="shared" si="82"/>
        <v/>
      </c>
      <c r="EA14" s="4" t="str">
        <f t="shared" si="83"/>
        <v/>
      </c>
    </row>
    <row r="15" spans="1:131" ht="16.5" customHeight="1" x14ac:dyDescent="0.15">
      <c r="A15" s="164" t="str">
        <f t="shared" si="84"/>
        <v/>
      </c>
      <c r="B15" s="94"/>
      <c r="C15" s="163" t="s">
        <v>186</v>
      </c>
      <c r="D15" s="200" t="str">
        <f t="shared" si="0"/>
        <v/>
      </c>
      <c r="E15" s="202" t="str">
        <f t="shared" si="1"/>
        <v/>
      </c>
      <c r="F15" s="202" t="str">
        <f>IF(ISERROR(VLOOKUP(CI15,CJ$6:$CK$41,2,0)),"",VLOOKUP(CI15,CJ$6:$CK$41,2,0))</f>
        <v/>
      </c>
      <c r="G15" s="95"/>
      <c r="H15" s="95"/>
      <c r="I15" s="95"/>
      <c r="J15" s="95"/>
      <c r="K15" s="193" t="str">
        <f t="shared" si="2"/>
        <v/>
      </c>
      <c r="L15" s="148"/>
      <c r="M15" s="127"/>
      <c r="N15" s="148"/>
      <c r="O15" s="127"/>
      <c r="P15" s="148"/>
      <c r="Q15" s="127"/>
      <c r="R15" s="148"/>
      <c r="S15" s="127"/>
      <c r="T15" s="148"/>
      <c r="U15" s="127"/>
      <c r="V15" s="148"/>
      <c r="W15" s="127"/>
      <c r="X15" s="148"/>
      <c r="Y15" s="127"/>
      <c r="Z15" s="148"/>
      <c r="AA15" s="127"/>
      <c r="AB15" s="148"/>
      <c r="AC15" s="127"/>
      <c r="AD15" s="148"/>
      <c r="AE15" s="127"/>
      <c r="AF15" s="148"/>
      <c r="AG15" s="127"/>
      <c r="AH15" s="159" t="str">
        <f t="shared" si="3"/>
        <v/>
      </c>
      <c r="AI15" s="4" t="str">
        <f t="shared" si="4"/>
        <v/>
      </c>
      <c r="AJ15" s="4" t="str">
        <f t="shared" si="5"/>
        <v/>
      </c>
      <c r="AK15" s="151" t="s">
        <v>193</v>
      </c>
      <c r="AL15" s="129">
        <v>3</v>
      </c>
      <c r="AM15" s="4">
        <f t="shared" si="6"/>
        <v>0</v>
      </c>
      <c r="AN15" s="4">
        <f t="shared" si="58"/>
        <v>0</v>
      </c>
      <c r="AO15" s="4" t="str">
        <f t="shared" si="59"/>
        <v/>
      </c>
      <c r="AP15" s="4" t="str">
        <f t="shared" si="7"/>
        <v/>
      </c>
      <c r="AQ15" s="13">
        <f t="shared" si="60"/>
        <v>0</v>
      </c>
      <c r="AR15" s="4" t="str">
        <f t="shared" si="85"/>
        <v/>
      </c>
      <c r="AS15" s="4">
        <v>0</v>
      </c>
      <c r="AT15" s="4" t="str">
        <f t="shared" si="8"/>
        <v xml:space="preserve"> </v>
      </c>
      <c r="AU15" s="4" t="str">
        <f t="shared" si="9"/>
        <v xml:space="preserve">  </v>
      </c>
      <c r="AV15" s="4" t="str">
        <f t="shared" si="10"/>
        <v/>
      </c>
      <c r="AW15" s="4" t="str">
        <f t="shared" si="11"/>
        <v/>
      </c>
      <c r="AX15" s="4" t="str">
        <f t="shared" si="12"/>
        <v/>
      </c>
      <c r="AY15" s="4" t="str">
        <f t="shared" si="13"/>
        <v/>
      </c>
      <c r="AZ15" s="4" t="str">
        <f t="shared" si="14"/>
        <v/>
      </c>
      <c r="BA15" s="4" t="str">
        <f t="shared" si="15"/>
        <v/>
      </c>
      <c r="BB15" s="4" t="str">
        <f t="shared" si="16"/>
        <v/>
      </c>
      <c r="BC15" s="4" t="str">
        <f t="shared" si="17"/>
        <v/>
      </c>
      <c r="BD15" s="4" t="str">
        <f t="shared" si="18"/>
        <v/>
      </c>
      <c r="BE15" s="4" t="str">
        <f t="shared" si="19"/>
        <v/>
      </c>
      <c r="BF15" s="4" t="str">
        <f t="shared" si="20"/>
        <v/>
      </c>
      <c r="BG15" s="4" t="str">
        <f t="shared" si="21"/>
        <v/>
      </c>
      <c r="BH15" s="4" t="str">
        <f t="shared" si="22"/>
        <v/>
      </c>
      <c r="BI15" s="4" t="str">
        <f t="shared" si="23"/>
        <v/>
      </c>
      <c r="BJ15" s="4" t="str">
        <f t="shared" si="24"/>
        <v/>
      </c>
      <c r="BK15" s="4" t="str">
        <f t="shared" si="25"/>
        <v/>
      </c>
      <c r="BL15" s="4" t="str">
        <f t="shared" si="26"/>
        <v/>
      </c>
      <c r="BM15" s="4" t="str">
        <f t="shared" si="27"/>
        <v/>
      </c>
      <c r="BN15" s="4" t="str">
        <f t="shared" si="28"/>
        <v/>
      </c>
      <c r="BO15" s="4" t="str">
        <f t="shared" si="29"/>
        <v/>
      </c>
      <c r="BP15" s="4" t="str">
        <f t="shared" si="30"/>
        <v/>
      </c>
      <c r="BQ15" s="4" t="str">
        <f t="shared" si="31"/>
        <v/>
      </c>
      <c r="BR15" s="4" t="str">
        <f t="shared" si="32"/>
        <v/>
      </c>
      <c r="BS15" s="4">
        <f t="shared" si="33"/>
        <v>0</v>
      </c>
      <c r="BT15" s="4" t="str">
        <f t="shared" si="34"/>
        <v>999:99.99</v>
      </c>
      <c r="BU15" s="4" t="str">
        <f t="shared" si="35"/>
        <v>999:99.99</v>
      </c>
      <c r="BV15" s="4" t="str">
        <f t="shared" si="36"/>
        <v>999:99.99</v>
      </c>
      <c r="BW15" s="4" t="str">
        <f t="shared" si="37"/>
        <v>999:99.99</v>
      </c>
      <c r="BX15" s="4" t="str">
        <f t="shared" si="38"/>
        <v>999:99.99</v>
      </c>
      <c r="BY15" s="4" t="str">
        <f t="shared" si="39"/>
        <v>999:99.99</v>
      </c>
      <c r="BZ15" s="4" t="str">
        <f t="shared" si="40"/>
        <v>999:99.99</v>
      </c>
      <c r="CA15" s="4" t="str">
        <f t="shared" si="41"/>
        <v>999:99.99</v>
      </c>
      <c r="CB15" s="4" t="str">
        <f t="shared" si="42"/>
        <v>999:99.99</v>
      </c>
      <c r="CC15" s="4" t="str">
        <f t="shared" si="43"/>
        <v>999:99.99</v>
      </c>
      <c r="CD15" s="4" t="str">
        <f t="shared" si="44"/>
        <v>999:99.99</v>
      </c>
      <c r="CE15" s="4">
        <f t="shared" si="61"/>
        <v>0</v>
      </c>
      <c r="CF15" s="4">
        <f t="shared" si="62"/>
        <v>0</v>
      </c>
      <c r="CG15" s="4">
        <f t="shared" si="63"/>
        <v>0</v>
      </c>
      <c r="CH15" s="4" t="str">
        <f t="shared" si="45"/>
        <v>19000100</v>
      </c>
      <c r="CI15" s="4" t="str">
        <f t="shared" si="46"/>
        <v/>
      </c>
      <c r="CJ15" s="4">
        <v>10</v>
      </c>
      <c r="CK15" s="4" t="s">
        <v>178</v>
      </c>
      <c r="CN15" s="4">
        <v>10</v>
      </c>
      <c r="CO15" s="4" t="s">
        <v>240</v>
      </c>
      <c r="CP15" s="4" t="str">
        <f t="shared" si="64"/>
        <v/>
      </c>
      <c r="CQ15" s="4" t="str">
        <f t="shared" si="65"/>
        <v/>
      </c>
      <c r="CR15" s="185">
        <v>12</v>
      </c>
      <c r="CS15" s="182" t="s">
        <v>180</v>
      </c>
      <c r="CT15" s="182">
        <v>2</v>
      </c>
      <c r="CU15" s="182">
        <v>1</v>
      </c>
      <c r="CW15" s="194" t="str">
        <f t="shared" si="66"/>
        <v/>
      </c>
      <c r="CX15" s="13">
        <f t="shared" si="67"/>
        <v>0</v>
      </c>
      <c r="CY15" s="13">
        <f t="shared" si="47"/>
        <v>0</v>
      </c>
      <c r="CZ15" s="13">
        <f t="shared" si="48"/>
        <v>0</v>
      </c>
      <c r="DA15" s="13">
        <f t="shared" si="49"/>
        <v>0</v>
      </c>
      <c r="DB15" s="13">
        <f t="shared" si="50"/>
        <v>0</v>
      </c>
      <c r="DC15" s="13">
        <f t="shared" si="51"/>
        <v>0</v>
      </c>
      <c r="DD15" s="13">
        <f t="shared" si="52"/>
        <v>0</v>
      </c>
      <c r="DE15" s="13">
        <f t="shared" si="53"/>
        <v>0</v>
      </c>
      <c r="DF15" s="13">
        <f t="shared" si="54"/>
        <v>0</v>
      </c>
      <c r="DG15" s="13">
        <f t="shared" si="55"/>
        <v>0</v>
      </c>
      <c r="DH15" s="13">
        <f t="shared" si="56"/>
        <v>0</v>
      </c>
      <c r="DI15" s="4">
        <f t="shared" si="68"/>
        <v>0</v>
      </c>
      <c r="DJ15" s="4">
        <f t="shared" si="69"/>
        <v>0</v>
      </c>
      <c r="DK15" s="4">
        <f t="shared" si="70"/>
        <v>0</v>
      </c>
      <c r="DL15" s="4">
        <f t="shared" si="71"/>
        <v>0</v>
      </c>
      <c r="DM15" s="4">
        <f t="shared" si="72"/>
        <v>0</v>
      </c>
      <c r="DN15" s="4">
        <f t="shared" si="73"/>
        <v>0</v>
      </c>
      <c r="DO15" s="4">
        <f t="shared" si="74"/>
        <v>0</v>
      </c>
      <c r="DP15" s="4">
        <f t="shared" si="75"/>
        <v>0</v>
      </c>
      <c r="DQ15" s="4">
        <f t="shared" si="76"/>
        <v>0</v>
      </c>
      <c r="DR15" s="4">
        <f t="shared" si="77"/>
        <v>0</v>
      </c>
      <c r="DV15" s="4" t="str">
        <f t="shared" si="78"/>
        <v/>
      </c>
      <c r="DW15" s="4" t="str">
        <f t="shared" si="79"/>
        <v/>
      </c>
      <c r="DX15" s="4" t="str">
        <f t="shared" si="80"/>
        <v/>
      </c>
      <c r="DY15" s="4" t="str">
        <f t="shared" si="81"/>
        <v/>
      </c>
      <c r="DZ15" s="4" t="str">
        <f t="shared" si="82"/>
        <v/>
      </c>
      <c r="EA15" s="4" t="str">
        <f t="shared" si="83"/>
        <v/>
      </c>
    </row>
    <row r="16" spans="1:131" ht="16.5" customHeight="1" x14ac:dyDescent="0.15">
      <c r="A16" s="164" t="str">
        <f t="shared" si="84"/>
        <v/>
      </c>
      <c r="B16" s="94"/>
      <c r="C16" s="163" t="s">
        <v>186</v>
      </c>
      <c r="D16" s="200" t="str">
        <f t="shared" si="0"/>
        <v/>
      </c>
      <c r="E16" s="202" t="str">
        <f t="shared" si="1"/>
        <v/>
      </c>
      <c r="F16" s="202" t="str">
        <f>IF(ISERROR(VLOOKUP(CI16,CJ$6:$CK$41,2,0)),"",VLOOKUP(CI16,CJ$6:$CK$41,2,0))</f>
        <v/>
      </c>
      <c r="G16" s="95"/>
      <c r="H16" s="95"/>
      <c r="I16" s="95"/>
      <c r="J16" s="95"/>
      <c r="K16" s="193" t="str">
        <f t="shared" si="2"/>
        <v/>
      </c>
      <c r="L16" s="148"/>
      <c r="M16" s="127"/>
      <c r="N16" s="148"/>
      <c r="O16" s="127"/>
      <c r="P16" s="148"/>
      <c r="Q16" s="127"/>
      <c r="R16" s="148"/>
      <c r="S16" s="127"/>
      <c r="T16" s="148"/>
      <c r="U16" s="127"/>
      <c r="V16" s="148"/>
      <c r="W16" s="127"/>
      <c r="X16" s="148"/>
      <c r="Y16" s="127"/>
      <c r="Z16" s="148"/>
      <c r="AA16" s="127"/>
      <c r="AB16" s="148"/>
      <c r="AC16" s="127"/>
      <c r="AD16" s="148"/>
      <c r="AE16" s="127"/>
      <c r="AF16" s="148"/>
      <c r="AG16" s="127"/>
      <c r="AH16" s="159" t="str">
        <f t="shared" si="3"/>
        <v/>
      </c>
      <c r="AI16" s="4" t="str">
        <f t="shared" si="4"/>
        <v/>
      </c>
      <c r="AJ16" s="4" t="str">
        <f t="shared" si="5"/>
        <v/>
      </c>
      <c r="AK16" s="29" t="s">
        <v>197</v>
      </c>
      <c r="AL16" s="129">
        <v>3</v>
      </c>
      <c r="AM16" s="4">
        <f t="shared" si="6"/>
        <v>0</v>
      </c>
      <c r="AN16" s="4">
        <f t="shared" si="58"/>
        <v>0</v>
      </c>
      <c r="AO16" s="4" t="str">
        <f t="shared" si="59"/>
        <v/>
      </c>
      <c r="AP16" s="4" t="str">
        <f t="shared" si="7"/>
        <v/>
      </c>
      <c r="AQ16" s="13">
        <f t="shared" si="60"/>
        <v>0</v>
      </c>
      <c r="AR16" s="4" t="str">
        <f t="shared" si="85"/>
        <v/>
      </c>
      <c r="AS16" s="4">
        <v>0</v>
      </c>
      <c r="AT16" s="4" t="str">
        <f t="shared" si="8"/>
        <v xml:space="preserve"> </v>
      </c>
      <c r="AU16" s="4" t="str">
        <f t="shared" si="9"/>
        <v xml:space="preserve">  </v>
      </c>
      <c r="AV16" s="4" t="str">
        <f t="shared" si="10"/>
        <v/>
      </c>
      <c r="AW16" s="4" t="str">
        <f t="shared" si="11"/>
        <v/>
      </c>
      <c r="AX16" s="4" t="str">
        <f t="shared" si="12"/>
        <v/>
      </c>
      <c r="AY16" s="4" t="str">
        <f t="shared" si="13"/>
        <v/>
      </c>
      <c r="AZ16" s="4" t="str">
        <f t="shared" si="14"/>
        <v/>
      </c>
      <c r="BA16" s="4" t="str">
        <f t="shared" si="15"/>
        <v/>
      </c>
      <c r="BB16" s="4" t="str">
        <f t="shared" si="16"/>
        <v/>
      </c>
      <c r="BC16" s="4" t="str">
        <f t="shared" si="17"/>
        <v/>
      </c>
      <c r="BD16" s="4" t="str">
        <f t="shared" si="18"/>
        <v/>
      </c>
      <c r="BE16" s="4" t="str">
        <f t="shared" si="19"/>
        <v/>
      </c>
      <c r="BF16" s="4" t="str">
        <f t="shared" si="20"/>
        <v/>
      </c>
      <c r="BG16" s="4" t="str">
        <f t="shared" si="21"/>
        <v/>
      </c>
      <c r="BH16" s="4" t="str">
        <f t="shared" si="22"/>
        <v/>
      </c>
      <c r="BI16" s="4" t="str">
        <f t="shared" si="23"/>
        <v/>
      </c>
      <c r="BJ16" s="4" t="str">
        <f t="shared" si="24"/>
        <v/>
      </c>
      <c r="BK16" s="4" t="str">
        <f t="shared" si="25"/>
        <v/>
      </c>
      <c r="BL16" s="4" t="str">
        <f t="shared" si="26"/>
        <v/>
      </c>
      <c r="BM16" s="4" t="str">
        <f t="shared" si="27"/>
        <v/>
      </c>
      <c r="BN16" s="4" t="str">
        <f t="shared" si="28"/>
        <v/>
      </c>
      <c r="BO16" s="4" t="str">
        <f t="shared" si="29"/>
        <v/>
      </c>
      <c r="BP16" s="4" t="str">
        <f t="shared" si="30"/>
        <v/>
      </c>
      <c r="BQ16" s="4" t="str">
        <f t="shared" si="31"/>
        <v/>
      </c>
      <c r="BR16" s="4" t="str">
        <f t="shared" si="32"/>
        <v/>
      </c>
      <c r="BS16" s="4">
        <f t="shared" si="33"/>
        <v>0</v>
      </c>
      <c r="BT16" s="4" t="str">
        <f t="shared" si="34"/>
        <v>999:99.99</v>
      </c>
      <c r="BU16" s="4" t="str">
        <f t="shared" si="35"/>
        <v>999:99.99</v>
      </c>
      <c r="BV16" s="4" t="str">
        <f t="shared" si="36"/>
        <v>999:99.99</v>
      </c>
      <c r="BW16" s="4" t="str">
        <f t="shared" si="37"/>
        <v>999:99.99</v>
      </c>
      <c r="BX16" s="4" t="str">
        <f t="shared" si="38"/>
        <v>999:99.99</v>
      </c>
      <c r="BY16" s="4" t="str">
        <f t="shared" si="39"/>
        <v>999:99.99</v>
      </c>
      <c r="BZ16" s="4" t="str">
        <f t="shared" si="40"/>
        <v>999:99.99</v>
      </c>
      <c r="CA16" s="4" t="str">
        <f t="shared" si="41"/>
        <v>999:99.99</v>
      </c>
      <c r="CB16" s="4" t="str">
        <f t="shared" si="42"/>
        <v>999:99.99</v>
      </c>
      <c r="CC16" s="4" t="str">
        <f t="shared" si="43"/>
        <v>999:99.99</v>
      </c>
      <c r="CD16" s="4" t="str">
        <f t="shared" si="44"/>
        <v>999:99.99</v>
      </c>
      <c r="CE16" s="4">
        <f t="shared" si="61"/>
        <v>0</v>
      </c>
      <c r="CF16" s="4">
        <f t="shared" si="62"/>
        <v>0</v>
      </c>
      <c r="CG16" s="4">
        <f t="shared" si="63"/>
        <v>0</v>
      </c>
      <c r="CH16" s="4" t="str">
        <f t="shared" si="45"/>
        <v>19000100</v>
      </c>
      <c r="CI16" s="4" t="str">
        <f t="shared" si="46"/>
        <v/>
      </c>
      <c r="CJ16" s="4">
        <v>11</v>
      </c>
      <c r="CK16" s="4" t="s">
        <v>179</v>
      </c>
      <c r="CN16" s="4">
        <v>11</v>
      </c>
      <c r="CO16" s="4" t="s">
        <v>241</v>
      </c>
      <c r="CP16" s="4" t="str">
        <f t="shared" si="64"/>
        <v/>
      </c>
      <c r="CQ16" s="4" t="str">
        <f t="shared" si="65"/>
        <v/>
      </c>
      <c r="CR16" s="185">
        <v>13</v>
      </c>
      <c r="CS16" s="182" t="s">
        <v>181</v>
      </c>
      <c r="CT16" s="182">
        <v>2</v>
      </c>
      <c r="CU16" s="182">
        <v>2</v>
      </c>
      <c r="CW16" s="194" t="str">
        <f t="shared" si="66"/>
        <v/>
      </c>
      <c r="CX16" s="13">
        <f t="shared" si="67"/>
        <v>0</v>
      </c>
      <c r="CY16" s="13">
        <f t="shared" si="47"/>
        <v>0</v>
      </c>
      <c r="CZ16" s="13">
        <f t="shared" si="48"/>
        <v>0</v>
      </c>
      <c r="DA16" s="13">
        <f t="shared" si="49"/>
        <v>0</v>
      </c>
      <c r="DB16" s="13">
        <f t="shared" si="50"/>
        <v>0</v>
      </c>
      <c r="DC16" s="13">
        <f t="shared" si="51"/>
        <v>0</v>
      </c>
      <c r="DD16" s="13">
        <f t="shared" si="52"/>
        <v>0</v>
      </c>
      <c r="DE16" s="13">
        <f t="shared" si="53"/>
        <v>0</v>
      </c>
      <c r="DF16" s="13">
        <f t="shared" si="54"/>
        <v>0</v>
      </c>
      <c r="DG16" s="13">
        <f t="shared" si="55"/>
        <v>0</v>
      </c>
      <c r="DH16" s="13">
        <f t="shared" si="56"/>
        <v>0</v>
      </c>
      <c r="DI16" s="4">
        <f t="shared" si="68"/>
        <v>0</v>
      </c>
      <c r="DJ16" s="4">
        <f t="shared" si="69"/>
        <v>0</v>
      </c>
      <c r="DK16" s="4">
        <f t="shared" si="70"/>
        <v>0</v>
      </c>
      <c r="DL16" s="4">
        <f t="shared" si="71"/>
        <v>0</v>
      </c>
      <c r="DM16" s="4">
        <f t="shared" si="72"/>
        <v>0</v>
      </c>
      <c r="DN16" s="4">
        <f t="shared" si="73"/>
        <v>0</v>
      </c>
      <c r="DO16" s="4">
        <f t="shared" si="74"/>
        <v>0</v>
      </c>
      <c r="DP16" s="4">
        <f t="shared" si="75"/>
        <v>0</v>
      </c>
      <c r="DQ16" s="4">
        <f t="shared" si="76"/>
        <v>0</v>
      </c>
      <c r="DR16" s="4">
        <f t="shared" si="77"/>
        <v>0</v>
      </c>
      <c r="DV16" s="4" t="str">
        <f t="shared" si="78"/>
        <v/>
      </c>
      <c r="DW16" s="4" t="str">
        <f t="shared" si="79"/>
        <v/>
      </c>
      <c r="DX16" s="4" t="str">
        <f t="shared" si="80"/>
        <v/>
      </c>
      <c r="DY16" s="4" t="str">
        <f t="shared" si="81"/>
        <v/>
      </c>
      <c r="DZ16" s="4" t="str">
        <f t="shared" si="82"/>
        <v/>
      </c>
      <c r="EA16" s="4" t="str">
        <f t="shared" si="83"/>
        <v/>
      </c>
    </row>
    <row r="17" spans="1:131" ht="16.5" customHeight="1" x14ac:dyDescent="0.15">
      <c r="A17" s="164" t="str">
        <f t="shared" si="84"/>
        <v/>
      </c>
      <c r="B17" s="94"/>
      <c r="C17" s="163" t="s">
        <v>186</v>
      </c>
      <c r="D17" s="200" t="str">
        <f t="shared" si="0"/>
        <v/>
      </c>
      <c r="E17" s="202" t="str">
        <f t="shared" si="1"/>
        <v/>
      </c>
      <c r="F17" s="202" t="str">
        <f>IF(ISERROR(VLOOKUP(CI17,CJ$6:$CK$41,2,0)),"",VLOOKUP(CI17,CJ$6:$CK$41,2,0))</f>
        <v/>
      </c>
      <c r="G17" s="95"/>
      <c r="H17" s="95"/>
      <c r="I17" s="95"/>
      <c r="J17" s="95"/>
      <c r="K17" s="193" t="str">
        <f t="shared" si="2"/>
        <v/>
      </c>
      <c r="L17" s="148"/>
      <c r="M17" s="127"/>
      <c r="N17" s="148"/>
      <c r="O17" s="127"/>
      <c r="P17" s="148"/>
      <c r="Q17" s="127"/>
      <c r="R17" s="148"/>
      <c r="S17" s="127"/>
      <c r="T17" s="148"/>
      <c r="U17" s="127"/>
      <c r="V17" s="148"/>
      <c r="W17" s="127"/>
      <c r="X17" s="148"/>
      <c r="Y17" s="127"/>
      <c r="Z17" s="148"/>
      <c r="AA17" s="127"/>
      <c r="AB17" s="148"/>
      <c r="AC17" s="127"/>
      <c r="AD17" s="148"/>
      <c r="AE17" s="127"/>
      <c r="AF17" s="148"/>
      <c r="AG17" s="127"/>
      <c r="AH17" s="159" t="str">
        <f t="shared" si="3"/>
        <v/>
      </c>
      <c r="AI17" s="4" t="str">
        <f t="shared" si="4"/>
        <v/>
      </c>
      <c r="AJ17" s="4" t="str">
        <f t="shared" si="5"/>
        <v/>
      </c>
      <c r="AK17" s="151" t="s">
        <v>268</v>
      </c>
      <c r="AL17" s="129">
        <v>3</v>
      </c>
      <c r="AM17" s="4">
        <f t="shared" si="6"/>
        <v>0</v>
      </c>
      <c r="AN17" s="4">
        <f t="shared" si="58"/>
        <v>0</v>
      </c>
      <c r="AO17" s="4" t="str">
        <f t="shared" si="59"/>
        <v/>
      </c>
      <c r="AP17" s="4" t="str">
        <f t="shared" si="7"/>
        <v/>
      </c>
      <c r="AQ17" s="13">
        <f t="shared" si="60"/>
        <v>0</v>
      </c>
      <c r="AR17" s="4" t="str">
        <f t="shared" si="85"/>
        <v/>
      </c>
      <c r="AS17" s="4">
        <v>0</v>
      </c>
      <c r="AT17" s="4" t="str">
        <f t="shared" si="8"/>
        <v xml:space="preserve"> </v>
      </c>
      <c r="AU17" s="4" t="str">
        <f t="shared" si="9"/>
        <v xml:space="preserve">  </v>
      </c>
      <c r="AV17" s="4" t="str">
        <f t="shared" si="10"/>
        <v/>
      </c>
      <c r="AW17" s="4" t="str">
        <f t="shared" si="11"/>
        <v/>
      </c>
      <c r="AX17" s="4" t="str">
        <f t="shared" si="12"/>
        <v/>
      </c>
      <c r="AY17" s="4" t="str">
        <f t="shared" si="13"/>
        <v/>
      </c>
      <c r="AZ17" s="4" t="str">
        <f t="shared" si="14"/>
        <v/>
      </c>
      <c r="BA17" s="4" t="str">
        <f t="shared" si="15"/>
        <v/>
      </c>
      <c r="BB17" s="4" t="str">
        <f t="shared" si="16"/>
        <v/>
      </c>
      <c r="BC17" s="4" t="str">
        <f t="shared" si="17"/>
        <v/>
      </c>
      <c r="BD17" s="4" t="str">
        <f t="shared" si="18"/>
        <v/>
      </c>
      <c r="BE17" s="4" t="str">
        <f t="shared" si="19"/>
        <v/>
      </c>
      <c r="BF17" s="4" t="str">
        <f t="shared" si="20"/>
        <v/>
      </c>
      <c r="BG17" s="4" t="str">
        <f t="shared" si="21"/>
        <v/>
      </c>
      <c r="BH17" s="4" t="str">
        <f t="shared" si="22"/>
        <v/>
      </c>
      <c r="BI17" s="4" t="str">
        <f t="shared" si="23"/>
        <v/>
      </c>
      <c r="BJ17" s="4" t="str">
        <f t="shared" si="24"/>
        <v/>
      </c>
      <c r="BK17" s="4" t="str">
        <f t="shared" si="25"/>
        <v/>
      </c>
      <c r="BL17" s="4" t="str">
        <f t="shared" si="26"/>
        <v/>
      </c>
      <c r="BM17" s="4" t="str">
        <f t="shared" si="27"/>
        <v/>
      </c>
      <c r="BN17" s="4" t="str">
        <f t="shared" si="28"/>
        <v/>
      </c>
      <c r="BO17" s="4" t="str">
        <f t="shared" si="29"/>
        <v/>
      </c>
      <c r="BP17" s="4" t="str">
        <f t="shared" si="30"/>
        <v/>
      </c>
      <c r="BQ17" s="4" t="str">
        <f t="shared" si="31"/>
        <v/>
      </c>
      <c r="BR17" s="4" t="str">
        <f t="shared" si="32"/>
        <v/>
      </c>
      <c r="BS17" s="4">
        <f t="shared" si="33"/>
        <v>0</v>
      </c>
      <c r="BT17" s="4" t="str">
        <f t="shared" si="34"/>
        <v>999:99.99</v>
      </c>
      <c r="BU17" s="4" t="str">
        <f t="shared" si="35"/>
        <v>999:99.99</v>
      </c>
      <c r="BV17" s="4" t="str">
        <f t="shared" si="36"/>
        <v>999:99.99</v>
      </c>
      <c r="BW17" s="4" t="str">
        <f t="shared" si="37"/>
        <v>999:99.99</v>
      </c>
      <c r="BX17" s="4" t="str">
        <f t="shared" si="38"/>
        <v>999:99.99</v>
      </c>
      <c r="BY17" s="4" t="str">
        <f t="shared" si="39"/>
        <v>999:99.99</v>
      </c>
      <c r="BZ17" s="4" t="str">
        <f t="shared" si="40"/>
        <v>999:99.99</v>
      </c>
      <c r="CA17" s="4" t="str">
        <f t="shared" si="41"/>
        <v>999:99.99</v>
      </c>
      <c r="CB17" s="4" t="str">
        <f t="shared" si="42"/>
        <v>999:99.99</v>
      </c>
      <c r="CC17" s="4" t="str">
        <f t="shared" si="43"/>
        <v>999:99.99</v>
      </c>
      <c r="CD17" s="4" t="str">
        <f t="shared" si="44"/>
        <v>999:99.99</v>
      </c>
      <c r="CE17" s="4">
        <f t="shared" si="61"/>
        <v>0</v>
      </c>
      <c r="CF17" s="4">
        <f t="shared" si="62"/>
        <v>0</v>
      </c>
      <c r="CG17" s="4">
        <f t="shared" si="63"/>
        <v>0</v>
      </c>
      <c r="CH17" s="4" t="str">
        <f t="shared" si="45"/>
        <v>19000100</v>
      </c>
      <c r="CI17" s="4" t="str">
        <f t="shared" si="46"/>
        <v/>
      </c>
      <c r="CJ17" s="4">
        <v>12</v>
      </c>
      <c r="CK17" s="4" t="s">
        <v>180</v>
      </c>
      <c r="CN17" s="4">
        <v>12</v>
      </c>
      <c r="CO17" s="4" t="s">
        <v>241</v>
      </c>
      <c r="CP17" s="4" t="str">
        <f t="shared" si="64"/>
        <v/>
      </c>
      <c r="CQ17" s="4" t="str">
        <f t="shared" si="65"/>
        <v/>
      </c>
      <c r="CR17" s="185">
        <v>14</v>
      </c>
      <c r="CS17" s="182" t="s">
        <v>182</v>
      </c>
      <c r="CT17" s="182">
        <v>2</v>
      </c>
      <c r="CU17" s="182">
        <v>3</v>
      </c>
      <c r="CW17" s="194" t="str">
        <f t="shared" si="66"/>
        <v/>
      </c>
      <c r="CX17" s="13">
        <f t="shared" si="67"/>
        <v>0</v>
      </c>
      <c r="CY17" s="13">
        <f t="shared" si="47"/>
        <v>0</v>
      </c>
      <c r="CZ17" s="13">
        <f t="shared" si="48"/>
        <v>0</v>
      </c>
      <c r="DA17" s="13">
        <f t="shared" si="49"/>
        <v>0</v>
      </c>
      <c r="DB17" s="13">
        <f t="shared" si="50"/>
        <v>0</v>
      </c>
      <c r="DC17" s="13">
        <f t="shared" si="51"/>
        <v>0</v>
      </c>
      <c r="DD17" s="13">
        <f t="shared" si="52"/>
        <v>0</v>
      </c>
      <c r="DE17" s="13">
        <f t="shared" si="53"/>
        <v>0</v>
      </c>
      <c r="DF17" s="13">
        <f t="shared" si="54"/>
        <v>0</v>
      </c>
      <c r="DG17" s="13">
        <f t="shared" si="55"/>
        <v>0</v>
      </c>
      <c r="DH17" s="13">
        <f t="shared" si="56"/>
        <v>0</v>
      </c>
      <c r="DI17" s="4">
        <f t="shared" si="68"/>
        <v>0</v>
      </c>
      <c r="DJ17" s="4">
        <f t="shared" si="69"/>
        <v>0</v>
      </c>
      <c r="DK17" s="4">
        <f t="shared" si="70"/>
        <v>0</v>
      </c>
      <c r="DL17" s="4">
        <f t="shared" si="71"/>
        <v>0</v>
      </c>
      <c r="DM17" s="4">
        <f t="shared" si="72"/>
        <v>0</v>
      </c>
      <c r="DN17" s="4">
        <f t="shared" si="73"/>
        <v>0</v>
      </c>
      <c r="DO17" s="4">
        <f t="shared" si="74"/>
        <v>0</v>
      </c>
      <c r="DP17" s="4">
        <f t="shared" si="75"/>
        <v>0</v>
      </c>
      <c r="DQ17" s="4">
        <f t="shared" si="76"/>
        <v>0</v>
      </c>
      <c r="DR17" s="4">
        <f t="shared" si="77"/>
        <v>0</v>
      </c>
      <c r="DV17" s="4" t="str">
        <f t="shared" si="78"/>
        <v/>
      </c>
      <c r="DW17" s="4" t="str">
        <f t="shared" si="79"/>
        <v/>
      </c>
      <c r="DX17" s="4" t="str">
        <f t="shared" si="80"/>
        <v/>
      </c>
      <c r="DY17" s="4" t="str">
        <f t="shared" si="81"/>
        <v/>
      </c>
      <c r="DZ17" s="4" t="str">
        <f t="shared" si="82"/>
        <v/>
      </c>
      <c r="EA17" s="4" t="str">
        <f t="shared" si="83"/>
        <v/>
      </c>
    </row>
    <row r="18" spans="1:131" ht="16.5" customHeight="1" x14ac:dyDescent="0.15">
      <c r="A18" s="164" t="str">
        <f t="shared" si="84"/>
        <v/>
      </c>
      <c r="B18" s="94"/>
      <c r="C18" s="163" t="s">
        <v>186</v>
      </c>
      <c r="D18" s="200" t="str">
        <f t="shared" si="0"/>
        <v/>
      </c>
      <c r="E18" s="202" t="str">
        <f t="shared" si="1"/>
        <v/>
      </c>
      <c r="F18" s="202" t="str">
        <f>IF(ISERROR(VLOOKUP(CI18,CJ$6:$CK$41,2,0)),"",VLOOKUP(CI18,CJ$6:$CK$41,2,0))</f>
        <v/>
      </c>
      <c r="G18" s="95"/>
      <c r="H18" s="95"/>
      <c r="I18" s="95"/>
      <c r="J18" s="95"/>
      <c r="K18" s="193" t="str">
        <f t="shared" si="2"/>
        <v/>
      </c>
      <c r="L18" s="148"/>
      <c r="M18" s="127"/>
      <c r="N18" s="148"/>
      <c r="O18" s="127"/>
      <c r="P18" s="148"/>
      <c r="Q18" s="127"/>
      <c r="R18" s="148"/>
      <c r="S18" s="127"/>
      <c r="T18" s="148"/>
      <c r="U18" s="127"/>
      <c r="V18" s="148"/>
      <c r="W18" s="127"/>
      <c r="X18" s="148"/>
      <c r="Y18" s="127"/>
      <c r="Z18" s="148"/>
      <c r="AA18" s="127"/>
      <c r="AB18" s="148"/>
      <c r="AC18" s="127"/>
      <c r="AD18" s="148"/>
      <c r="AE18" s="127"/>
      <c r="AF18" s="148"/>
      <c r="AG18" s="127"/>
      <c r="AH18" s="159" t="str">
        <f t="shared" si="3"/>
        <v/>
      </c>
      <c r="AI18" s="4" t="str">
        <f t="shared" si="4"/>
        <v/>
      </c>
      <c r="AJ18" s="4" t="str">
        <f t="shared" si="5"/>
        <v/>
      </c>
      <c r="AK18" s="29" t="s">
        <v>269</v>
      </c>
      <c r="AL18" s="129">
        <v>3</v>
      </c>
      <c r="AM18" s="4">
        <f t="shared" si="6"/>
        <v>0</v>
      </c>
      <c r="AN18" s="4">
        <f t="shared" si="58"/>
        <v>0</v>
      </c>
      <c r="AO18" s="4" t="str">
        <f t="shared" si="59"/>
        <v/>
      </c>
      <c r="AP18" s="4" t="str">
        <f t="shared" si="7"/>
        <v/>
      </c>
      <c r="AQ18" s="13">
        <f t="shared" si="60"/>
        <v>0</v>
      </c>
      <c r="AR18" s="4" t="str">
        <f t="shared" si="85"/>
        <v/>
      </c>
      <c r="AS18" s="4">
        <v>0</v>
      </c>
      <c r="AT18" s="4" t="str">
        <f t="shared" si="8"/>
        <v xml:space="preserve"> </v>
      </c>
      <c r="AU18" s="4" t="str">
        <f t="shared" si="9"/>
        <v xml:space="preserve">  </v>
      </c>
      <c r="AV18" s="4" t="str">
        <f t="shared" si="10"/>
        <v/>
      </c>
      <c r="AW18" s="4" t="str">
        <f t="shared" si="11"/>
        <v/>
      </c>
      <c r="AX18" s="4" t="str">
        <f t="shared" si="12"/>
        <v/>
      </c>
      <c r="AY18" s="4" t="str">
        <f t="shared" si="13"/>
        <v/>
      </c>
      <c r="AZ18" s="4" t="str">
        <f t="shared" si="14"/>
        <v/>
      </c>
      <c r="BA18" s="4" t="str">
        <f t="shared" si="15"/>
        <v/>
      </c>
      <c r="BB18" s="4" t="str">
        <f t="shared" si="16"/>
        <v/>
      </c>
      <c r="BC18" s="4" t="str">
        <f t="shared" si="17"/>
        <v/>
      </c>
      <c r="BD18" s="4" t="str">
        <f t="shared" si="18"/>
        <v/>
      </c>
      <c r="BE18" s="4" t="str">
        <f t="shared" si="19"/>
        <v/>
      </c>
      <c r="BF18" s="4" t="str">
        <f t="shared" si="20"/>
        <v/>
      </c>
      <c r="BG18" s="4" t="str">
        <f t="shared" si="21"/>
        <v/>
      </c>
      <c r="BH18" s="4" t="str">
        <f t="shared" si="22"/>
        <v/>
      </c>
      <c r="BI18" s="4" t="str">
        <f t="shared" si="23"/>
        <v/>
      </c>
      <c r="BJ18" s="4" t="str">
        <f t="shared" si="24"/>
        <v/>
      </c>
      <c r="BK18" s="4" t="str">
        <f t="shared" si="25"/>
        <v/>
      </c>
      <c r="BL18" s="4" t="str">
        <f t="shared" si="26"/>
        <v/>
      </c>
      <c r="BM18" s="4" t="str">
        <f t="shared" si="27"/>
        <v/>
      </c>
      <c r="BN18" s="4" t="str">
        <f t="shared" si="28"/>
        <v/>
      </c>
      <c r="BO18" s="4" t="str">
        <f t="shared" si="29"/>
        <v/>
      </c>
      <c r="BP18" s="4" t="str">
        <f t="shared" si="30"/>
        <v/>
      </c>
      <c r="BQ18" s="4" t="str">
        <f t="shared" si="31"/>
        <v/>
      </c>
      <c r="BR18" s="4" t="str">
        <f t="shared" si="32"/>
        <v/>
      </c>
      <c r="BS18" s="4">
        <f t="shared" si="33"/>
        <v>0</v>
      </c>
      <c r="BT18" s="4" t="str">
        <f t="shared" si="34"/>
        <v>999:99.99</v>
      </c>
      <c r="BU18" s="4" t="str">
        <f t="shared" si="35"/>
        <v>999:99.99</v>
      </c>
      <c r="BV18" s="4" t="str">
        <f t="shared" si="36"/>
        <v>999:99.99</v>
      </c>
      <c r="BW18" s="4" t="str">
        <f t="shared" si="37"/>
        <v>999:99.99</v>
      </c>
      <c r="BX18" s="4" t="str">
        <f t="shared" si="38"/>
        <v>999:99.99</v>
      </c>
      <c r="BY18" s="4" t="str">
        <f t="shared" si="39"/>
        <v>999:99.99</v>
      </c>
      <c r="BZ18" s="4" t="str">
        <f t="shared" si="40"/>
        <v>999:99.99</v>
      </c>
      <c r="CA18" s="4" t="str">
        <f t="shared" si="41"/>
        <v>999:99.99</v>
      </c>
      <c r="CB18" s="4" t="str">
        <f t="shared" si="42"/>
        <v>999:99.99</v>
      </c>
      <c r="CC18" s="4" t="str">
        <f t="shared" si="43"/>
        <v>999:99.99</v>
      </c>
      <c r="CD18" s="4" t="str">
        <f t="shared" si="44"/>
        <v>999:99.99</v>
      </c>
      <c r="CE18" s="4">
        <f t="shared" si="61"/>
        <v>0</v>
      </c>
      <c r="CF18" s="4">
        <f t="shared" si="62"/>
        <v>0</v>
      </c>
      <c r="CG18" s="4">
        <f t="shared" si="63"/>
        <v>0</v>
      </c>
      <c r="CH18" s="4" t="str">
        <f t="shared" si="45"/>
        <v>19000100</v>
      </c>
      <c r="CI18" s="4" t="str">
        <f t="shared" si="46"/>
        <v/>
      </c>
      <c r="CJ18" s="4">
        <v>13</v>
      </c>
      <c r="CK18" s="4" t="s">
        <v>181</v>
      </c>
      <c r="CN18" s="4">
        <v>13</v>
      </c>
      <c r="CO18" s="4" t="s">
        <v>242</v>
      </c>
      <c r="CP18" s="4" t="str">
        <f t="shared" si="64"/>
        <v/>
      </c>
      <c r="CQ18" s="4" t="str">
        <f t="shared" si="65"/>
        <v/>
      </c>
      <c r="CR18" s="185">
        <v>15</v>
      </c>
      <c r="CS18" s="182" t="s">
        <v>183</v>
      </c>
      <c r="CT18" s="182">
        <v>3</v>
      </c>
      <c r="CU18" s="182">
        <v>1</v>
      </c>
      <c r="CW18" s="194" t="str">
        <f t="shared" si="66"/>
        <v/>
      </c>
      <c r="CX18" s="13">
        <f t="shared" si="67"/>
        <v>0</v>
      </c>
      <c r="CY18" s="13">
        <f t="shared" si="47"/>
        <v>0</v>
      </c>
      <c r="CZ18" s="13">
        <f t="shared" si="48"/>
        <v>0</v>
      </c>
      <c r="DA18" s="13">
        <f t="shared" si="49"/>
        <v>0</v>
      </c>
      <c r="DB18" s="13">
        <f t="shared" si="50"/>
        <v>0</v>
      </c>
      <c r="DC18" s="13">
        <f t="shared" si="51"/>
        <v>0</v>
      </c>
      <c r="DD18" s="13">
        <f t="shared" si="52"/>
        <v>0</v>
      </c>
      <c r="DE18" s="13">
        <f t="shared" si="53"/>
        <v>0</v>
      </c>
      <c r="DF18" s="13">
        <f t="shared" si="54"/>
        <v>0</v>
      </c>
      <c r="DG18" s="13">
        <f t="shared" si="55"/>
        <v>0</v>
      </c>
      <c r="DH18" s="13">
        <f t="shared" si="56"/>
        <v>0</v>
      </c>
      <c r="DI18" s="4">
        <f t="shared" si="68"/>
        <v>0</v>
      </c>
      <c r="DJ18" s="4">
        <f t="shared" si="69"/>
        <v>0</v>
      </c>
      <c r="DK18" s="4">
        <f t="shared" si="70"/>
        <v>0</v>
      </c>
      <c r="DL18" s="4">
        <f t="shared" si="71"/>
        <v>0</v>
      </c>
      <c r="DM18" s="4">
        <f t="shared" si="72"/>
        <v>0</v>
      </c>
      <c r="DN18" s="4">
        <f t="shared" si="73"/>
        <v>0</v>
      </c>
      <c r="DO18" s="4">
        <f t="shared" si="74"/>
        <v>0</v>
      </c>
      <c r="DP18" s="4">
        <f t="shared" si="75"/>
        <v>0</v>
      </c>
      <c r="DQ18" s="4">
        <f t="shared" si="76"/>
        <v>0</v>
      </c>
      <c r="DR18" s="4">
        <f t="shared" si="77"/>
        <v>0</v>
      </c>
      <c r="DV18" s="4" t="str">
        <f t="shared" si="78"/>
        <v/>
      </c>
      <c r="DW18" s="4" t="str">
        <f t="shared" si="79"/>
        <v/>
      </c>
      <c r="DX18" s="4" t="str">
        <f t="shared" si="80"/>
        <v/>
      </c>
      <c r="DY18" s="4" t="str">
        <f t="shared" si="81"/>
        <v/>
      </c>
      <c r="DZ18" s="4" t="str">
        <f t="shared" si="82"/>
        <v/>
      </c>
      <c r="EA18" s="4" t="str">
        <f t="shared" si="83"/>
        <v/>
      </c>
    </row>
    <row r="19" spans="1:131" ht="16.5" customHeight="1" x14ac:dyDescent="0.15">
      <c r="A19" s="164" t="str">
        <f t="shared" si="84"/>
        <v/>
      </c>
      <c r="B19" s="94"/>
      <c r="C19" s="163" t="s">
        <v>186</v>
      </c>
      <c r="D19" s="200" t="str">
        <f t="shared" si="0"/>
        <v/>
      </c>
      <c r="E19" s="202" t="str">
        <f t="shared" si="1"/>
        <v/>
      </c>
      <c r="F19" s="202" t="str">
        <f>IF(ISERROR(VLOOKUP(CI19,CJ$6:$CK$41,2,0)),"",VLOOKUP(CI19,CJ$6:$CK$41,2,0))</f>
        <v/>
      </c>
      <c r="G19" s="95"/>
      <c r="H19" s="95"/>
      <c r="I19" s="95"/>
      <c r="J19" s="95"/>
      <c r="K19" s="193" t="str">
        <f t="shared" si="2"/>
        <v/>
      </c>
      <c r="L19" s="148"/>
      <c r="M19" s="127"/>
      <c r="N19" s="148"/>
      <c r="O19" s="127"/>
      <c r="P19" s="148"/>
      <c r="Q19" s="127"/>
      <c r="R19" s="148"/>
      <c r="S19" s="127"/>
      <c r="T19" s="148"/>
      <c r="U19" s="127"/>
      <c r="V19" s="148"/>
      <c r="W19" s="127"/>
      <c r="X19" s="148"/>
      <c r="Y19" s="127"/>
      <c r="Z19" s="148"/>
      <c r="AA19" s="127"/>
      <c r="AB19" s="148"/>
      <c r="AC19" s="127"/>
      <c r="AD19" s="148"/>
      <c r="AE19" s="127"/>
      <c r="AF19" s="148"/>
      <c r="AG19" s="127"/>
      <c r="AH19" s="159" t="str">
        <f t="shared" si="3"/>
        <v/>
      </c>
      <c r="AI19" s="4" t="str">
        <f t="shared" si="4"/>
        <v/>
      </c>
      <c r="AJ19" s="4" t="str">
        <f t="shared" si="5"/>
        <v/>
      </c>
      <c r="AK19" s="151" t="s">
        <v>198</v>
      </c>
      <c r="AL19" s="129">
        <v>4</v>
      </c>
      <c r="AM19" s="4">
        <f t="shared" si="6"/>
        <v>0</v>
      </c>
      <c r="AN19" s="4">
        <f t="shared" si="58"/>
        <v>0</v>
      </c>
      <c r="AO19" s="4" t="str">
        <f t="shared" si="59"/>
        <v/>
      </c>
      <c r="AP19" s="4" t="str">
        <f t="shared" si="7"/>
        <v/>
      </c>
      <c r="AQ19" s="13">
        <f t="shared" si="60"/>
        <v>0</v>
      </c>
      <c r="AR19" s="4" t="str">
        <f t="shared" si="85"/>
        <v/>
      </c>
      <c r="AS19" s="4">
        <v>0</v>
      </c>
      <c r="AT19" s="4" t="str">
        <f t="shared" si="8"/>
        <v xml:space="preserve"> </v>
      </c>
      <c r="AU19" s="4" t="str">
        <f t="shared" si="9"/>
        <v xml:space="preserve">  </v>
      </c>
      <c r="AV19" s="4" t="str">
        <f t="shared" si="10"/>
        <v/>
      </c>
      <c r="AW19" s="4" t="str">
        <f t="shared" si="11"/>
        <v/>
      </c>
      <c r="AX19" s="4" t="str">
        <f t="shared" si="12"/>
        <v/>
      </c>
      <c r="AY19" s="4" t="str">
        <f t="shared" si="13"/>
        <v/>
      </c>
      <c r="AZ19" s="4" t="str">
        <f t="shared" si="14"/>
        <v/>
      </c>
      <c r="BA19" s="4" t="str">
        <f t="shared" si="15"/>
        <v/>
      </c>
      <c r="BB19" s="4" t="str">
        <f t="shared" si="16"/>
        <v/>
      </c>
      <c r="BC19" s="4" t="str">
        <f t="shared" si="17"/>
        <v/>
      </c>
      <c r="BD19" s="4" t="str">
        <f t="shared" si="18"/>
        <v/>
      </c>
      <c r="BE19" s="4" t="str">
        <f t="shared" si="19"/>
        <v/>
      </c>
      <c r="BF19" s="4" t="str">
        <f t="shared" si="20"/>
        <v/>
      </c>
      <c r="BG19" s="4" t="str">
        <f t="shared" si="21"/>
        <v/>
      </c>
      <c r="BH19" s="4" t="str">
        <f t="shared" si="22"/>
        <v/>
      </c>
      <c r="BI19" s="4" t="str">
        <f t="shared" si="23"/>
        <v/>
      </c>
      <c r="BJ19" s="4" t="str">
        <f t="shared" si="24"/>
        <v/>
      </c>
      <c r="BK19" s="4" t="str">
        <f t="shared" si="25"/>
        <v/>
      </c>
      <c r="BL19" s="4" t="str">
        <f t="shared" si="26"/>
        <v/>
      </c>
      <c r="BM19" s="4" t="str">
        <f t="shared" si="27"/>
        <v/>
      </c>
      <c r="BN19" s="4" t="str">
        <f t="shared" si="28"/>
        <v/>
      </c>
      <c r="BO19" s="4" t="str">
        <f t="shared" si="29"/>
        <v/>
      </c>
      <c r="BP19" s="4" t="str">
        <f t="shared" si="30"/>
        <v/>
      </c>
      <c r="BQ19" s="4" t="str">
        <f t="shared" si="31"/>
        <v/>
      </c>
      <c r="BR19" s="4" t="str">
        <f t="shared" si="32"/>
        <v/>
      </c>
      <c r="BS19" s="4">
        <f t="shared" si="33"/>
        <v>0</v>
      </c>
      <c r="BT19" s="4" t="str">
        <f t="shared" si="34"/>
        <v>999:99.99</v>
      </c>
      <c r="BU19" s="4" t="str">
        <f t="shared" si="35"/>
        <v>999:99.99</v>
      </c>
      <c r="BV19" s="4" t="str">
        <f t="shared" si="36"/>
        <v>999:99.99</v>
      </c>
      <c r="BW19" s="4" t="str">
        <f t="shared" si="37"/>
        <v>999:99.99</v>
      </c>
      <c r="BX19" s="4" t="str">
        <f t="shared" si="38"/>
        <v>999:99.99</v>
      </c>
      <c r="BY19" s="4" t="str">
        <f t="shared" si="39"/>
        <v>999:99.99</v>
      </c>
      <c r="BZ19" s="4" t="str">
        <f t="shared" si="40"/>
        <v>999:99.99</v>
      </c>
      <c r="CA19" s="4" t="str">
        <f t="shared" si="41"/>
        <v>999:99.99</v>
      </c>
      <c r="CB19" s="4" t="str">
        <f t="shared" si="42"/>
        <v>999:99.99</v>
      </c>
      <c r="CC19" s="4" t="str">
        <f t="shared" si="43"/>
        <v>999:99.99</v>
      </c>
      <c r="CD19" s="4" t="str">
        <f t="shared" si="44"/>
        <v>999:99.99</v>
      </c>
      <c r="CE19" s="4">
        <f t="shared" si="61"/>
        <v>0</v>
      </c>
      <c r="CF19" s="4">
        <f t="shared" si="62"/>
        <v>0</v>
      </c>
      <c r="CG19" s="4">
        <f t="shared" si="63"/>
        <v>0</v>
      </c>
      <c r="CH19" s="4" t="str">
        <f t="shared" si="45"/>
        <v>19000100</v>
      </c>
      <c r="CI19" s="4" t="str">
        <f t="shared" si="46"/>
        <v/>
      </c>
      <c r="CJ19" s="4">
        <v>14</v>
      </c>
      <c r="CK19" s="4" t="s">
        <v>182</v>
      </c>
      <c r="CN19" s="4">
        <v>14</v>
      </c>
      <c r="CO19" s="4" t="s">
        <v>243</v>
      </c>
      <c r="CP19" s="4" t="str">
        <f t="shared" si="64"/>
        <v/>
      </c>
      <c r="CQ19" s="4" t="str">
        <f t="shared" si="65"/>
        <v/>
      </c>
      <c r="CR19" s="185">
        <v>16</v>
      </c>
      <c r="CS19" s="182" t="s">
        <v>184</v>
      </c>
      <c r="CT19" s="182">
        <v>3</v>
      </c>
      <c r="CU19" s="182">
        <v>2</v>
      </c>
      <c r="CW19" s="194" t="str">
        <f t="shared" si="66"/>
        <v/>
      </c>
      <c r="CX19" s="13">
        <f t="shared" si="67"/>
        <v>0</v>
      </c>
      <c r="CY19" s="13">
        <f t="shared" si="47"/>
        <v>0</v>
      </c>
      <c r="CZ19" s="13">
        <f t="shared" si="48"/>
        <v>0</v>
      </c>
      <c r="DA19" s="13">
        <f t="shared" si="49"/>
        <v>0</v>
      </c>
      <c r="DB19" s="13">
        <f t="shared" si="50"/>
        <v>0</v>
      </c>
      <c r="DC19" s="13">
        <f t="shared" si="51"/>
        <v>0</v>
      </c>
      <c r="DD19" s="13">
        <f t="shared" si="52"/>
        <v>0</v>
      </c>
      <c r="DE19" s="13">
        <f t="shared" si="53"/>
        <v>0</v>
      </c>
      <c r="DF19" s="13">
        <f t="shared" si="54"/>
        <v>0</v>
      </c>
      <c r="DG19" s="13">
        <f t="shared" si="55"/>
        <v>0</v>
      </c>
      <c r="DH19" s="13">
        <f t="shared" si="56"/>
        <v>0</v>
      </c>
      <c r="DI19" s="4">
        <f t="shared" si="68"/>
        <v>0</v>
      </c>
      <c r="DJ19" s="4">
        <f t="shared" si="69"/>
        <v>0</v>
      </c>
      <c r="DK19" s="4">
        <f t="shared" si="70"/>
        <v>0</v>
      </c>
      <c r="DL19" s="4">
        <f t="shared" si="71"/>
        <v>0</v>
      </c>
      <c r="DM19" s="4">
        <f t="shared" si="72"/>
        <v>0</v>
      </c>
      <c r="DN19" s="4">
        <f t="shared" si="73"/>
        <v>0</v>
      </c>
      <c r="DO19" s="4">
        <f t="shared" si="74"/>
        <v>0</v>
      </c>
      <c r="DP19" s="4">
        <f t="shared" si="75"/>
        <v>0</v>
      </c>
      <c r="DQ19" s="4">
        <f t="shared" si="76"/>
        <v>0</v>
      </c>
      <c r="DR19" s="4">
        <f t="shared" si="77"/>
        <v>0</v>
      </c>
      <c r="DV19" s="4" t="str">
        <f t="shared" si="78"/>
        <v/>
      </c>
      <c r="DW19" s="4" t="str">
        <f t="shared" si="79"/>
        <v/>
      </c>
      <c r="DX19" s="4" t="str">
        <f t="shared" si="80"/>
        <v/>
      </c>
      <c r="DY19" s="4" t="str">
        <f t="shared" si="81"/>
        <v/>
      </c>
      <c r="DZ19" s="4" t="str">
        <f t="shared" si="82"/>
        <v/>
      </c>
      <c r="EA19" s="4" t="str">
        <f t="shared" si="83"/>
        <v/>
      </c>
    </row>
    <row r="20" spans="1:131" ht="16.5" customHeight="1" x14ac:dyDescent="0.15">
      <c r="A20" s="164" t="str">
        <f t="shared" si="84"/>
        <v/>
      </c>
      <c r="B20" s="94"/>
      <c r="C20" s="163" t="s">
        <v>186</v>
      </c>
      <c r="D20" s="200" t="str">
        <f t="shared" si="0"/>
        <v/>
      </c>
      <c r="E20" s="202" t="str">
        <f t="shared" si="1"/>
        <v/>
      </c>
      <c r="F20" s="202" t="str">
        <f>IF(ISERROR(VLOOKUP(CI20,CJ$6:$CK$41,2,0)),"",VLOOKUP(CI20,CJ$6:$CK$41,2,0))</f>
        <v/>
      </c>
      <c r="G20" s="95"/>
      <c r="H20" s="95"/>
      <c r="I20" s="95"/>
      <c r="J20" s="95"/>
      <c r="K20" s="193" t="str">
        <f t="shared" si="2"/>
        <v/>
      </c>
      <c r="L20" s="148"/>
      <c r="M20" s="127"/>
      <c r="N20" s="148"/>
      <c r="O20" s="127"/>
      <c r="P20" s="148"/>
      <c r="Q20" s="127"/>
      <c r="R20" s="148"/>
      <c r="S20" s="127"/>
      <c r="T20" s="148"/>
      <c r="U20" s="127"/>
      <c r="V20" s="148"/>
      <c r="W20" s="127"/>
      <c r="X20" s="148"/>
      <c r="Y20" s="127"/>
      <c r="Z20" s="148"/>
      <c r="AA20" s="127"/>
      <c r="AB20" s="148"/>
      <c r="AC20" s="127"/>
      <c r="AD20" s="148"/>
      <c r="AE20" s="127"/>
      <c r="AF20" s="148"/>
      <c r="AG20" s="127"/>
      <c r="AH20" s="159" t="str">
        <f t="shared" si="3"/>
        <v/>
      </c>
      <c r="AI20" s="4" t="str">
        <f t="shared" si="4"/>
        <v/>
      </c>
      <c r="AJ20" s="4" t="str">
        <f t="shared" si="5"/>
        <v/>
      </c>
      <c r="AK20" s="29" t="s">
        <v>199</v>
      </c>
      <c r="AL20" s="129">
        <v>4</v>
      </c>
      <c r="AM20" s="4">
        <f t="shared" si="6"/>
        <v>0</v>
      </c>
      <c r="AN20" s="4">
        <f t="shared" si="58"/>
        <v>0</v>
      </c>
      <c r="AO20" s="4" t="str">
        <f t="shared" si="59"/>
        <v/>
      </c>
      <c r="AP20" s="4" t="str">
        <f t="shared" si="7"/>
        <v/>
      </c>
      <c r="AQ20" s="13">
        <f t="shared" si="60"/>
        <v>0</v>
      </c>
      <c r="AR20" s="4" t="str">
        <f t="shared" si="85"/>
        <v/>
      </c>
      <c r="AS20" s="4">
        <v>0</v>
      </c>
      <c r="AT20" s="4" t="str">
        <f t="shared" si="8"/>
        <v xml:space="preserve"> </v>
      </c>
      <c r="AU20" s="4" t="str">
        <f t="shared" si="9"/>
        <v xml:space="preserve">  </v>
      </c>
      <c r="AV20" s="4" t="str">
        <f t="shared" si="10"/>
        <v/>
      </c>
      <c r="AW20" s="4" t="str">
        <f t="shared" si="11"/>
        <v/>
      </c>
      <c r="AX20" s="4" t="str">
        <f t="shared" si="12"/>
        <v/>
      </c>
      <c r="AY20" s="4" t="str">
        <f t="shared" si="13"/>
        <v/>
      </c>
      <c r="AZ20" s="4" t="str">
        <f t="shared" si="14"/>
        <v/>
      </c>
      <c r="BA20" s="4" t="str">
        <f t="shared" si="15"/>
        <v/>
      </c>
      <c r="BB20" s="4" t="str">
        <f t="shared" si="16"/>
        <v/>
      </c>
      <c r="BC20" s="4" t="str">
        <f t="shared" si="17"/>
        <v/>
      </c>
      <c r="BD20" s="4" t="str">
        <f t="shared" si="18"/>
        <v/>
      </c>
      <c r="BE20" s="4" t="str">
        <f t="shared" si="19"/>
        <v/>
      </c>
      <c r="BF20" s="4" t="str">
        <f t="shared" si="20"/>
        <v/>
      </c>
      <c r="BG20" s="4" t="str">
        <f t="shared" si="21"/>
        <v/>
      </c>
      <c r="BH20" s="4" t="str">
        <f t="shared" si="22"/>
        <v/>
      </c>
      <c r="BI20" s="4" t="str">
        <f t="shared" si="23"/>
        <v/>
      </c>
      <c r="BJ20" s="4" t="str">
        <f t="shared" si="24"/>
        <v/>
      </c>
      <c r="BK20" s="4" t="str">
        <f t="shared" si="25"/>
        <v/>
      </c>
      <c r="BL20" s="4" t="str">
        <f t="shared" si="26"/>
        <v/>
      </c>
      <c r="BM20" s="4" t="str">
        <f t="shared" si="27"/>
        <v/>
      </c>
      <c r="BN20" s="4" t="str">
        <f t="shared" si="28"/>
        <v/>
      </c>
      <c r="BO20" s="4" t="str">
        <f t="shared" si="29"/>
        <v/>
      </c>
      <c r="BP20" s="4" t="str">
        <f t="shared" si="30"/>
        <v/>
      </c>
      <c r="BQ20" s="4" t="str">
        <f t="shared" si="31"/>
        <v/>
      </c>
      <c r="BR20" s="4" t="str">
        <f t="shared" si="32"/>
        <v/>
      </c>
      <c r="BS20" s="4">
        <f t="shared" si="33"/>
        <v>0</v>
      </c>
      <c r="BT20" s="4" t="str">
        <f t="shared" si="34"/>
        <v>999:99.99</v>
      </c>
      <c r="BU20" s="4" t="str">
        <f t="shared" si="35"/>
        <v>999:99.99</v>
      </c>
      <c r="BV20" s="4" t="str">
        <f t="shared" si="36"/>
        <v>999:99.99</v>
      </c>
      <c r="BW20" s="4" t="str">
        <f t="shared" si="37"/>
        <v>999:99.99</v>
      </c>
      <c r="BX20" s="4" t="str">
        <f t="shared" si="38"/>
        <v>999:99.99</v>
      </c>
      <c r="BY20" s="4" t="str">
        <f t="shared" si="39"/>
        <v>999:99.99</v>
      </c>
      <c r="BZ20" s="4" t="str">
        <f t="shared" si="40"/>
        <v>999:99.99</v>
      </c>
      <c r="CA20" s="4" t="str">
        <f t="shared" si="41"/>
        <v>999:99.99</v>
      </c>
      <c r="CB20" s="4" t="str">
        <f t="shared" si="42"/>
        <v>999:99.99</v>
      </c>
      <c r="CC20" s="4" t="str">
        <f t="shared" si="43"/>
        <v>999:99.99</v>
      </c>
      <c r="CD20" s="4" t="str">
        <f t="shared" si="44"/>
        <v>999:99.99</v>
      </c>
      <c r="CE20" s="4">
        <f t="shared" si="61"/>
        <v>0</v>
      </c>
      <c r="CF20" s="4">
        <f t="shared" si="62"/>
        <v>0</v>
      </c>
      <c r="CG20" s="4">
        <f t="shared" si="63"/>
        <v>0</v>
      </c>
      <c r="CH20" s="4" t="str">
        <f t="shared" si="45"/>
        <v>19000100</v>
      </c>
      <c r="CI20" s="4" t="str">
        <f t="shared" si="46"/>
        <v/>
      </c>
      <c r="CJ20" s="4">
        <v>15</v>
      </c>
      <c r="CK20" s="4" t="s">
        <v>183</v>
      </c>
      <c r="CN20" s="4">
        <v>15</v>
      </c>
      <c r="CO20" s="4" t="s">
        <v>244</v>
      </c>
      <c r="CP20" s="4" t="str">
        <f t="shared" si="64"/>
        <v/>
      </c>
      <c r="CQ20" s="4" t="str">
        <f t="shared" si="65"/>
        <v/>
      </c>
      <c r="CR20" s="185">
        <v>17</v>
      </c>
      <c r="CS20" s="182" t="s">
        <v>185</v>
      </c>
      <c r="CT20" s="182">
        <v>3</v>
      </c>
      <c r="CU20" s="182">
        <v>3</v>
      </c>
      <c r="CW20" s="194" t="str">
        <f t="shared" si="66"/>
        <v/>
      </c>
      <c r="CX20" s="13">
        <f t="shared" si="67"/>
        <v>0</v>
      </c>
      <c r="CY20" s="13">
        <f t="shared" si="47"/>
        <v>0</v>
      </c>
      <c r="CZ20" s="13">
        <f t="shared" si="48"/>
        <v>0</v>
      </c>
      <c r="DA20" s="13">
        <f t="shared" si="49"/>
        <v>0</v>
      </c>
      <c r="DB20" s="13">
        <f t="shared" si="50"/>
        <v>0</v>
      </c>
      <c r="DC20" s="13">
        <f t="shared" si="51"/>
        <v>0</v>
      </c>
      <c r="DD20" s="13">
        <f t="shared" si="52"/>
        <v>0</v>
      </c>
      <c r="DE20" s="13">
        <f t="shared" si="53"/>
        <v>0</v>
      </c>
      <c r="DF20" s="13">
        <f t="shared" si="54"/>
        <v>0</v>
      </c>
      <c r="DG20" s="13">
        <f t="shared" si="55"/>
        <v>0</v>
      </c>
      <c r="DH20" s="13">
        <f t="shared" si="56"/>
        <v>0</v>
      </c>
      <c r="DI20" s="4">
        <f t="shared" si="68"/>
        <v>0</v>
      </c>
      <c r="DJ20" s="4">
        <f t="shared" si="69"/>
        <v>0</v>
      </c>
      <c r="DK20" s="4">
        <f t="shared" si="70"/>
        <v>0</v>
      </c>
      <c r="DL20" s="4">
        <f t="shared" si="71"/>
        <v>0</v>
      </c>
      <c r="DM20" s="4">
        <f t="shared" si="72"/>
        <v>0</v>
      </c>
      <c r="DN20" s="4">
        <f t="shared" si="73"/>
        <v>0</v>
      </c>
      <c r="DO20" s="4">
        <f t="shared" si="74"/>
        <v>0</v>
      </c>
      <c r="DP20" s="4">
        <f t="shared" si="75"/>
        <v>0</v>
      </c>
      <c r="DQ20" s="4">
        <f t="shared" si="76"/>
        <v>0</v>
      </c>
      <c r="DR20" s="4">
        <f t="shared" si="77"/>
        <v>0</v>
      </c>
      <c r="DV20" s="4" t="str">
        <f t="shared" si="78"/>
        <v/>
      </c>
      <c r="DW20" s="4" t="str">
        <f t="shared" si="79"/>
        <v/>
      </c>
      <c r="DX20" s="4" t="str">
        <f t="shared" si="80"/>
        <v/>
      </c>
      <c r="DY20" s="4" t="str">
        <f t="shared" si="81"/>
        <v/>
      </c>
      <c r="DZ20" s="4" t="str">
        <f t="shared" si="82"/>
        <v/>
      </c>
      <c r="EA20" s="4" t="str">
        <f t="shared" si="83"/>
        <v/>
      </c>
    </row>
    <row r="21" spans="1:131" ht="16.5" customHeight="1" x14ac:dyDescent="0.15">
      <c r="A21" s="164" t="str">
        <f t="shared" si="84"/>
        <v/>
      </c>
      <c r="B21" s="94"/>
      <c r="C21" s="163" t="s">
        <v>186</v>
      </c>
      <c r="D21" s="200" t="str">
        <f t="shared" si="0"/>
        <v/>
      </c>
      <c r="E21" s="202" t="str">
        <f t="shared" si="1"/>
        <v/>
      </c>
      <c r="F21" s="202" t="str">
        <f>IF(ISERROR(VLOOKUP(CI21,CJ$6:$CK$41,2,0)),"",VLOOKUP(CI21,CJ$6:$CK$41,2,0))</f>
        <v/>
      </c>
      <c r="G21" s="95"/>
      <c r="H21" s="95"/>
      <c r="I21" s="95"/>
      <c r="J21" s="95"/>
      <c r="K21" s="193" t="str">
        <f t="shared" si="2"/>
        <v/>
      </c>
      <c r="L21" s="148"/>
      <c r="M21" s="127"/>
      <c r="N21" s="148"/>
      <c r="O21" s="127"/>
      <c r="P21" s="148"/>
      <c r="Q21" s="127"/>
      <c r="R21" s="148"/>
      <c r="S21" s="127"/>
      <c r="T21" s="148"/>
      <c r="U21" s="127"/>
      <c r="V21" s="148"/>
      <c r="W21" s="127"/>
      <c r="X21" s="148"/>
      <c r="Y21" s="127"/>
      <c r="Z21" s="148"/>
      <c r="AA21" s="127"/>
      <c r="AB21" s="148"/>
      <c r="AC21" s="127"/>
      <c r="AD21" s="148"/>
      <c r="AE21" s="127"/>
      <c r="AF21" s="148"/>
      <c r="AG21" s="127"/>
      <c r="AH21" s="159" t="str">
        <f t="shared" si="3"/>
        <v/>
      </c>
      <c r="AI21" s="4" t="str">
        <f t="shared" si="4"/>
        <v/>
      </c>
      <c r="AJ21" s="4" t="str">
        <f t="shared" si="5"/>
        <v/>
      </c>
      <c r="AK21" s="151" t="s">
        <v>272</v>
      </c>
      <c r="AL21" s="129">
        <v>4</v>
      </c>
      <c r="AM21" s="4">
        <f t="shared" si="6"/>
        <v>0</v>
      </c>
      <c r="AN21" s="4">
        <f t="shared" si="58"/>
        <v>0</v>
      </c>
      <c r="AO21" s="4" t="str">
        <f t="shared" si="59"/>
        <v/>
      </c>
      <c r="AP21" s="4" t="str">
        <f t="shared" si="7"/>
        <v/>
      </c>
      <c r="AQ21" s="13">
        <f t="shared" si="60"/>
        <v>0</v>
      </c>
      <c r="AR21" s="4" t="str">
        <f t="shared" si="85"/>
        <v/>
      </c>
      <c r="AS21" s="4">
        <v>0</v>
      </c>
      <c r="AT21" s="4" t="str">
        <f t="shared" si="8"/>
        <v xml:space="preserve"> </v>
      </c>
      <c r="AU21" s="4" t="str">
        <f t="shared" si="9"/>
        <v xml:space="preserve">  </v>
      </c>
      <c r="AV21" s="4" t="str">
        <f t="shared" si="10"/>
        <v/>
      </c>
      <c r="AW21" s="4" t="str">
        <f t="shared" si="11"/>
        <v/>
      </c>
      <c r="AX21" s="4" t="str">
        <f t="shared" si="12"/>
        <v/>
      </c>
      <c r="AY21" s="4" t="str">
        <f t="shared" si="13"/>
        <v/>
      </c>
      <c r="AZ21" s="4" t="str">
        <f t="shared" si="14"/>
        <v/>
      </c>
      <c r="BA21" s="4" t="str">
        <f t="shared" si="15"/>
        <v/>
      </c>
      <c r="BB21" s="4" t="str">
        <f t="shared" si="16"/>
        <v/>
      </c>
      <c r="BC21" s="4" t="str">
        <f t="shared" si="17"/>
        <v/>
      </c>
      <c r="BD21" s="4" t="str">
        <f t="shared" si="18"/>
        <v/>
      </c>
      <c r="BE21" s="4" t="str">
        <f t="shared" si="19"/>
        <v/>
      </c>
      <c r="BF21" s="4" t="str">
        <f t="shared" si="20"/>
        <v/>
      </c>
      <c r="BG21" s="4" t="str">
        <f t="shared" si="21"/>
        <v/>
      </c>
      <c r="BH21" s="4" t="str">
        <f t="shared" si="22"/>
        <v/>
      </c>
      <c r="BI21" s="4" t="str">
        <f t="shared" si="23"/>
        <v/>
      </c>
      <c r="BJ21" s="4" t="str">
        <f t="shared" si="24"/>
        <v/>
      </c>
      <c r="BK21" s="4" t="str">
        <f t="shared" si="25"/>
        <v/>
      </c>
      <c r="BL21" s="4" t="str">
        <f t="shared" si="26"/>
        <v/>
      </c>
      <c r="BM21" s="4" t="str">
        <f t="shared" si="27"/>
        <v/>
      </c>
      <c r="BN21" s="4" t="str">
        <f t="shared" si="28"/>
        <v/>
      </c>
      <c r="BO21" s="4" t="str">
        <f t="shared" si="29"/>
        <v/>
      </c>
      <c r="BP21" s="4" t="str">
        <f t="shared" si="30"/>
        <v/>
      </c>
      <c r="BQ21" s="4" t="str">
        <f t="shared" si="31"/>
        <v/>
      </c>
      <c r="BR21" s="4" t="str">
        <f t="shared" si="32"/>
        <v/>
      </c>
      <c r="BS21" s="4">
        <f t="shared" si="33"/>
        <v>0</v>
      </c>
      <c r="BT21" s="4" t="str">
        <f t="shared" si="34"/>
        <v>999:99.99</v>
      </c>
      <c r="BU21" s="4" t="str">
        <f t="shared" si="35"/>
        <v>999:99.99</v>
      </c>
      <c r="BV21" s="4" t="str">
        <f t="shared" si="36"/>
        <v>999:99.99</v>
      </c>
      <c r="BW21" s="4" t="str">
        <f t="shared" si="37"/>
        <v>999:99.99</v>
      </c>
      <c r="BX21" s="4" t="str">
        <f t="shared" si="38"/>
        <v>999:99.99</v>
      </c>
      <c r="BY21" s="4" t="str">
        <f t="shared" si="39"/>
        <v>999:99.99</v>
      </c>
      <c r="BZ21" s="4" t="str">
        <f t="shared" si="40"/>
        <v>999:99.99</v>
      </c>
      <c r="CA21" s="4" t="str">
        <f t="shared" si="41"/>
        <v>999:99.99</v>
      </c>
      <c r="CB21" s="4" t="str">
        <f t="shared" si="42"/>
        <v>999:99.99</v>
      </c>
      <c r="CC21" s="4" t="str">
        <f t="shared" si="43"/>
        <v>999:99.99</v>
      </c>
      <c r="CD21" s="4" t="str">
        <f t="shared" si="44"/>
        <v>999:99.99</v>
      </c>
      <c r="CE21" s="4">
        <f t="shared" si="61"/>
        <v>0</v>
      </c>
      <c r="CF21" s="4">
        <f t="shared" si="62"/>
        <v>0</v>
      </c>
      <c r="CG21" s="4">
        <f t="shared" si="63"/>
        <v>0</v>
      </c>
      <c r="CH21" s="4" t="str">
        <f t="shared" si="45"/>
        <v>19000100</v>
      </c>
      <c r="CI21" s="4" t="str">
        <f t="shared" si="46"/>
        <v/>
      </c>
      <c r="CJ21" s="4">
        <v>16</v>
      </c>
      <c r="CK21" s="4" t="s">
        <v>184</v>
      </c>
      <c r="CN21" s="4">
        <v>16</v>
      </c>
      <c r="CO21" s="4" t="s">
        <v>209</v>
      </c>
      <c r="CP21" s="4" t="str">
        <f t="shared" si="64"/>
        <v/>
      </c>
      <c r="CQ21" s="4" t="str">
        <f t="shared" si="65"/>
        <v/>
      </c>
      <c r="CW21" s="194" t="str">
        <f t="shared" si="66"/>
        <v/>
      </c>
      <c r="CX21" s="13">
        <f t="shared" si="67"/>
        <v>0</v>
      </c>
      <c r="CY21" s="13">
        <f t="shared" si="47"/>
        <v>0</v>
      </c>
      <c r="CZ21" s="13">
        <f t="shared" si="48"/>
        <v>0</v>
      </c>
      <c r="DA21" s="13">
        <f t="shared" si="49"/>
        <v>0</v>
      </c>
      <c r="DB21" s="13">
        <f t="shared" si="50"/>
        <v>0</v>
      </c>
      <c r="DC21" s="13">
        <f t="shared" si="51"/>
        <v>0</v>
      </c>
      <c r="DD21" s="13">
        <f t="shared" si="52"/>
        <v>0</v>
      </c>
      <c r="DE21" s="13">
        <f t="shared" si="53"/>
        <v>0</v>
      </c>
      <c r="DF21" s="13">
        <f t="shared" si="54"/>
        <v>0</v>
      </c>
      <c r="DG21" s="13">
        <f t="shared" si="55"/>
        <v>0</v>
      </c>
      <c r="DH21" s="13">
        <f t="shared" si="56"/>
        <v>0</v>
      </c>
      <c r="DI21" s="4">
        <f t="shared" si="68"/>
        <v>0</v>
      </c>
      <c r="DJ21" s="4">
        <f t="shared" si="69"/>
        <v>0</v>
      </c>
      <c r="DK21" s="4">
        <f t="shared" si="70"/>
        <v>0</v>
      </c>
      <c r="DL21" s="4">
        <f t="shared" si="71"/>
        <v>0</v>
      </c>
      <c r="DM21" s="4">
        <f t="shared" si="72"/>
        <v>0</v>
      </c>
      <c r="DN21" s="4">
        <f t="shared" si="73"/>
        <v>0</v>
      </c>
      <c r="DO21" s="4">
        <f t="shared" si="74"/>
        <v>0</v>
      </c>
      <c r="DP21" s="4">
        <f t="shared" si="75"/>
        <v>0</v>
      </c>
      <c r="DQ21" s="4">
        <f t="shared" si="76"/>
        <v>0</v>
      </c>
      <c r="DR21" s="4">
        <f t="shared" si="77"/>
        <v>0</v>
      </c>
      <c r="DV21" s="4" t="str">
        <f t="shared" si="78"/>
        <v/>
      </c>
      <c r="DW21" s="4" t="str">
        <f t="shared" si="79"/>
        <v/>
      </c>
      <c r="DX21" s="4" t="str">
        <f t="shared" si="80"/>
        <v/>
      </c>
      <c r="DY21" s="4" t="str">
        <f t="shared" si="81"/>
        <v/>
      </c>
      <c r="DZ21" s="4" t="str">
        <f t="shared" si="82"/>
        <v/>
      </c>
      <c r="EA21" s="4" t="str">
        <f t="shared" si="83"/>
        <v/>
      </c>
    </row>
    <row r="22" spans="1:131" ht="16.5" customHeight="1" x14ac:dyDescent="0.15">
      <c r="A22" s="164" t="str">
        <f t="shared" si="84"/>
        <v/>
      </c>
      <c r="B22" s="94"/>
      <c r="C22" s="164" t="s">
        <v>186</v>
      </c>
      <c r="D22" s="200" t="str">
        <f t="shared" si="0"/>
        <v/>
      </c>
      <c r="E22" s="202" t="str">
        <f t="shared" si="1"/>
        <v/>
      </c>
      <c r="F22" s="202" t="str">
        <f>IF(ISERROR(VLOOKUP(CI22,CJ$6:$CK$41,2,0)),"",VLOOKUP(CI22,CJ$6:$CK$41,2,0))</f>
        <v/>
      </c>
      <c r="G22" s="95"/>
      <c r="H22" s="95"/>
      <c r="I22" s="95"/>
      <c r="J22" s="95"/>
      <c r="K22" s="193" t="str">
        <f t="shared" si="2"/>
        <v/>
      </c>
      <c r="L22" s="148"/>
      <c r="M22" s="127"/>
      <c r="N22" s="148"/>
      <c r="O22" s="127"/>
      <c r="P22" s="148"/>
      <c r="Q22" s="127"/>
      <c r="R22" s="148"/>
      <c r="S22" s="127"/>
      <c r="T22" s="148"/>
      <c r="U22" s="127"/>
      <c r="V22" s="148"/>
      <c r="W22" s="127"/>
      <c r="X22" s="148"/>
      <c r="Y22" s="127"/>
      <c r="Z22" s="148"/>
      <c r="AA22" s="127"/>
      <c r="AB22" s="148"/>
      <c r="AC22" s="127"/>
      <c r="AD22" s="148"/>
      <c r="AE22" s="127"/>
      <c r="AF22" s="148"/>
      <c r="AG22" s="127"/>
      <c r="AH22" s="164" t="str">
        <f t="shared" si="3"/>
        <v/>
      </c>
      <c r="AI22" s="4" t="str">
        <f t="shared" si="4"/>
        <v/>
      </c>
      <c r="AJ22" s="4" t="str">
        <f t="shared" si="5"/>
        <v/>
      </c>
      <c r="AK22" s="29" t="s">
        <v>273</v>
      </c>
      <c r="AL22" s="129">
        <v>4</v>
      </c>
      <c r="AM22" s="4">
        <f t="shared" ref="AM22:AM41" si="86">LEN(AI22)+LEN(AJ22)</f>
        <v>0</v>
      </c>
      <c r="AN22" s="4">
        <f t="shared" ref="AN22:AN105" si="87">AN21+IF(AP22="",0,1)</f>
        <v>0</v>
      </c>
      <c r="AO22" s="4" t="str">
        <f t="shared" ref="AO22:AO41" si="88">IF(AP22="","",AN22)</f>
        <v/>
      </c>
      <c r="AP22" s="4" t="str">
        <f t="shared" ref="AP22:AP41" si="89">AI22&amp;IF(OR(AM22&gt;4,AM22=0),"",REPT("  ",5-AM22))&amp;AJ22</f>
        <v/>
      </c>
      <c r="AQ22" s="13">
        <f t="shared" si="60"/>
        <v>0</v>
      </c>
      <c r="AR22" s="4" t="str">
        <f t="shared" si="85"/>
        <v/>
      </c>
      <c r="AS22" s="4">
        <v>0</v>
      </c>
      <c r="AT22" s="4" t="str">
        <f t="shared" si="8"/>
        <v xml:space="preserve"> </v>
      </c>
      <c r="AU22" s="4" t="str">
        <f t="shared" ref="AU22:AU41" si="90">AI22&amp;"  "&amp;AJ22</f>
        <v xml:space="preserve">  </v>
      </c>
      <c r="AV22" s="4" t="str">
        <f t="shared" si="10"/>
        <v/>
      </c>
      <c r="AW22" s="4" t="str">
        <f t="shared" si="11"/>
        <v/>
      </c>
      <c r="AX22" s="4" t="str">
        <f t="shared" si="12"/>
        <v/>
      </c>
      <c r="AY22" s="4" t="str">
        <f t="shared" si="13"/>
        <v/>
      </c>
      <c r="AZ22" s="4" t="str">
        <f t="shared" si="14"/>
        <v/>
      </c>
      <c r="BA22" s="4" t="str">
        <f t="shared" si="15"/>
        <v/>
      </c>
      <c r="BB22" s="4" t="str">
        <f t="shared" si="16"/>
        <v/>
      </c>
      <c r="BC22" s="4" t="str">
        <f t="shared" si="17"/>
        <v/>
      </c>
      <c r="BD22" s="4" t="str">
        <f t="shared" si="18"/>
        <v/>
      </c>
      <c r="BE22" s="4" t="str">
        <f t="shared" si="19"/>
        <v/>
      </c>
      <c r="BF22" s="4" t="str">
        <f t="shared" si="20"/>
        <v/>
      </c>
      <c r="BG22" s="4" t="str">
        <f t="shared" si="21"/>
        <v/>
      </c>
      <c r="BH22" s="4" t="str">
        <f t="shared" si="22"/>
        <v/>
      </c>
      <c r="BI22" s="4" t="str">
        <f t="shared" si="23"/>
        <v/>
      </c>
      <c r="BJ22" s="4" t="str">
        <f t="shared" si="24"/>
        <v/>
      </c>
      <c r="BK22" s="4" t="str">
        <f t="shared" si="25"/>
        <v/>
      </c>
      <c r="BL22" s="4" t="str">
        <f t="shared" si="26"/>
        <v/>
      </c>
      <c r="BM22" s="4" t="str">
        <f t="shared" si="27"/>
        <v/>
      </c>
      <c r="BN22" s="4" t="str">
        <f t="shared" si="28"/>
        <v/>
      </c>
      <c r="BO22" s="4" t="str">
        <f t="shared" si="29"/>
        <v/>
      </c>
      <c r="BP22" s="4" t="str">
        <f t="shared" si="30"/>
        <v/>
      </c>
      <c r="BQ22" s="4" t="str">
        <f t="shared" si="31"/>
        <v/>
      </c>
      <c r="BR22" s="4" t="str">
        <f t="shared" si="32"/>
        <v/>
      </c>
      <c r="BS22" s="4">
        <f t="shared" si="33"/>
        <v>0</v>
      </c>
      <c r="BT22" s="4" t="str">
        <f t="shared" si="34"/>
        <v>999:99.99</v>
      </c>
      <c r="BU22" s="4" t="str">
        <f t="shared" si="35"/>
        <v>999:99.99</v>
      </c>
      <c r="BV22" s="4" t="str">
        <f t="shared" si="36"/>
        <v>999:99.99</v>
      </c>
      <c r="BW22" s="4" t="str">
        <f t="shared" si="37"/>
        <v>999:99.99</v>
      </c>
      <c r="BX22" s="4" t="str">
        <f t="shared" si="38"/>
        <v>999:99.99</v>
      </c>
      <c r="BY22" s="4" t="str">
        <f t="shared" si="39"/>
        <v>999:99.99</v>
      </c>
      <c r="BZ22" s="4" t="str">
        <f t="shared" si="40"/>
        <v>999:99.99</v>
      </c>
      <c r="CA22" s="4" t="str">
        <f t="shared" si="41"/>
        <v>999:99.99</v>
      </c>
      <c r="CB22" s="4" t="str">
        <f t="shared" si="42"/>
        <v>999:99.99</v>
      </c>
      <c r="CC22" s="4" t="str">
        <f t="shared" si="43"/>
        <v>999:99.99</v>
      </c>
      <c r="CD22" s="4" t="str">
        <f t="shared" si="44"/>
        <v>999:99.99</v>
      </c>
      <c r="CE22" s="4">
        <f t="shared" ref="CE22:CE41" si="91">IF(AQ22=1,1,0)</f>
        <v>0</v>
      </c>
      <c r="CF22" s="4">
        <f t="shared" ref="CF22:CF41" si="92">IF(AQ22=2,1,0)</f>
        <v>0</v>
      </c>
      <c r="CG22" s="4">
        <f t="shared" ref="CG22:CG41" si="93">IF(AQ22=3,1,0)</f>
        <v>0</v>
      </c>
      <c r="CH22" s="4" t="str">
        <f t="shared" si="45"/>
        <v>19000100</v>
      </c>
      <c r="CI22" s="4" t="str">
        <f t="shared" si="46"/>
        <v/>
      </c>
      <c r="CJ22" s="4">
        <v>17</v>
      </c>
      <c r="CK22" s="4" t="s">
        <v>185</v>
      </c>
      <c r="CN22" s="4">
        <v>17</v>
      </c>
      <c r="CO22" s="4" t="s">
        <v>209</v>
      </c>
      <c r="CP22" s="4" t="str">
        <f t="shared" si="64"/>
        <v/>
      </c>
      <c r="CQ22" s="4" t="str">
        <f t="shared" si="65"/>
        <v/>
      </c>
      <c r="CW22" s="194" t="str">
        <f t="shared" si="66"/>
        <v/>
      </c>
      <c r="CX22" s="13">
        <f t="shared" si="67"/>
        <v>0</v>
      </c>
      <c r="CY22" s="13">
        <f t="shared" si="47"/>
        <v>0</v>
      </c>
      <c r="CZ22" s="13">
        <f t="shared" si="48"/>
        <v>0</v>
      </c>
      <c r="DA22" s="13">
        <f t="shared" si="49"/>
        <v>0</v>
      </c>
      <c r="DB22" s="13">
        <f t="shared" si="50"/>
        <v>0</v>
      </c>
      <c r="DC22" s="13">
        <f t="shared" si="51"/>
        <v>0</v>
      </c>
      <c r="DD22" s="13">
        <f t="shared" si="52"/>
        <v>0</v>
      </c>
      <c r="DE22" s="13">
        <f t="shared" si="53"/>
        <v>0</v>
      </c>
      <c r="DF22" s="13">
        <f t="shared" si="54"/>
        <v>0</v>
      </c>
      <c r="DG22" s="13">
        <f t="shared" si="55"/>
        <v>0</v>
      </c>
      <c r="DH22" s="13">
        <f t="shared" si="56"/>
        <v>0</v>
      </c>
      <c r="DI22" s="4">
        <f t="shared" si="68"/>
        <v>0</v>
      </c>
      <c r="DJ22" s="4">
        <f t="shared" si="69"/>
        <v>0</v>
      </c>
      <c r="DK22" s="4">
        <f t="shared" si="70"/>
        <v>0</v>
      </c>
      <c r="DL22" s="4">
        <f t="shared" si="71"/>
        <v>0</v>
      </c>
      <c r="DM22" s="4">
        <f t="shared" si="72"/>
        <v>0</v>
      </c>
      <c r="DN22" s="4">
        <f t="shared" si="73"/>
        <v>0</v>
      </c>
      <c r="DO22" s="4">
        <f t="shared" si="74"/>
        <v>0</v>
      </c>
      <c r="DP22" s="4">
        <f t="shared" si="75"/>
        <v>0</v>
      </c>
      <c r="DQ22" s="4">
        <f t="shared" si="76"/>
        <v>0</v>
      </c>
      <c r="DR22" s="4">
        <f t="shared" si="77"/>
        <v>0</v>
      </c>
      <c r="DV22" s="4" t="str">
        <f t="shared" si="78"/>
        <v/>
      </c>
      <c r="DW22" s="4" t="str">
        <f t="shared" si="79"/>
        <v/>
      </c>
      <c r="DX22" s="4" t="str">
        <f t="shared" si="80"/>
        <v/>
      </c>
      <c r="DY22" s="4" t="str">
        <f t="shared" si="81"/>
        <v/>
      </c>
      <c r="DZ22" s="4" t="str">
        <f t="shared" si="82"/>
        <v/>
      </c>
      <c r="EA22" s="4" t="str">
        <f t="shared" si="83"/>
        <v/>
      </c>
    </row>
    <row r="23" spans="1:131" ht="16.5" customHeight="1" x14ac:dyDescent="0.15">
      <c r="A23" s="164" t="str">
        <f t="shared" si="84"/>
        <v/>
      </c>
      <c r="B23" s="94"/>
      <c r="C23" s="164" t="s">
        <v>186</v>
      </c>
      <c r="D23" s="200" t="str">
        <f t="shared" si="0"/>
        <v/>
      </c>
      <c r="E23" s="202" t="str">
        <f t="shared" si="1"/>
        <v/>
      </c>
      <c r="F23" s="202" t="str">
        <f>IF(ISERROR(VLOOKUP(CI23,CJ$6:$CK$41,2,0)),"",VLOOKUP(CI23,CJ$6:$CK$41,2,0))</f>
        <v/>
      </c>
      <c r="G23" s="95"/>
      <c r="H23" s="95"/>
      <c r="I23" s="95"/>
      <c r="J23" s="95"/>
      <c r="K23" s="193" t="str">
        <f t="shared" si="2"/>
        <v/>
      </c>
      <c r="L23" s="148"/>
      <c r="M23" s="127"/>
      <c r="N23" s="148"/>
      <c r="O23" s="127"/>
      <c r="P23" s="148"/>
      <c r="Q23" s="127"/>
      <c r="R23" s="148"/>
      <c r="S23" s="127"/>
      <c r="T23" s="148"/>
      <c r="U23" s="127"/>
      <c r="V23" s="148"/>
      <c r="W23" s="127"/>
      <c r="X23" s="148"/>
      <c r="Y23" s="127"/>
      <c r="Z23" s="148"/>
      <c r="AA23" s="127"/>
      <c r="AB23" s="148"/>
      <c r="AC23" s="127"/>
      <c r="AD23" s="148"/>
      <c r="AE23" s="127"/>
      <c r="AF23" s="148"/>
      <c r="AG23" s="127"/>
      <c r="AH23" s="164" t="str">
        <f t="shared" si="3"/>
        <v/>
      </c>
      <c r="AI23" s="4" t="str">
        <f t="shared" si="4"/>
        <v/>
      </c>
      <c r="AJ23" s="4" t="str">
        <f t="shared" si="5"/>
        <v/>
      </c>
      <c r="AK23" s="29" t="s">
        <v>200</v>
      </c>
      <c r="AL23" s="129">
        <v>5</v>
      </c>
      <c r="AM23" s="4">
        <f t="shared" si="86"/>
        <v>0</v>
      </c>
      <c r="AN23" s="4">
        <f t="shared" si="87"/>
        <v>0</v>
      </c>
      <c r="AO23" s="4" t="str">
        <f t="shared" si="88"/>
        <v/>
      </c>
      <c r="AP23" s="4" t="str">
        <f t="shared" si="89"/>
        <v/>
      </c>
      <c r="AQ23" s="13">
        <f t="shared" si="60"/>
        <v>0</v>
      </c>
      <c r="AR23" s="4" t="str">
        <f t="shared" si="85"/>
        <v/>
      </c>
      <c r="AS23" s="4">
        <v>0</v>
      </c>
      <c r="AT23" s="4" t="str">
        <f t="shared" si="8"/>
        <v xml:space="preserve"> </v>
      </c>
      <c r="AU23" s="4" t="str">
        <f t="shared" si="90"/>
        <v xml:space="preserve">  </v>
      </c>
      <c r="AV23" s="4" t="str">
        <f t="shared" si="10"/>
        <v/>
      </c>
      <c r="AW23" s="4" t="str">
        <f t="shared" si="11"/>
        <v/>
      </c>
      <c r="AX23" s="4" t="str">
        <f t="shared" si="12"/>
        <v/>
      </c>
      <c r="AY23" s="4" t="str">
        <f t="shared" si="13"/>
        <v/>
      </c>
      <c r="AZ23" s="4" t="str">
        <f t="shared" si="14"/>
        <v/>
      </c>
      <c r="BA23" s="4" t="str">
        <f t="shared" si="15"/>
        <v/>
      </c>
      <c r="BB23" s="4" t="str">
        <f t="shared" si="16"/>
        <v/>
      </c>
      <c r="BC23" s="4" t="str">
        <f t="shared" si="17"/>
        <v/>
      </c>
      <c r="BD23" s="4" t="str">
        <f t="shared" si="18"/>
        <v/>
      </c>
      <c r="BE23" s="4" t="str">
        <f t="shared" si="19"/>
        <v/>
      </c>
      <c r="BF23" s="4" t="str">
        <f t="shared" si="20"/>
        <v/>
      </c>
      <c r="BG23" s="4" t="str">
        <f t="shared" si="21"/>
        <v/>
      </c>
      <c r="BH23" s="4" t="str">
        <f t="shared" si="22"/>
        <v/>
      </c>
      <c r="BI23" s="4" t="str">
        <f t="shared" si="23"/>
        <v/>
      </c>
      <c r="BJ23" s="4" t="str">
        <f t="shared" si="24"/>
        <v/>
      </c>
      <c r="BK23" s="4" t="str">
        <f t="shared" si="25"/>
        <v/>
      </c>
      <c r="BL23" s="4" t="str">
        <f t="shared" si="26"/>
        <v/>
      </c>
      <c r="BM23" s="4" t="str">
        <f t="shared" si="27"/>
        <v/>
      </c>
      <c r="BN23" s="4" t="str">
        <f t="shared" si="28"/>
        <v/>
      </c>
      <c r="BO23" s="4" t="str">
        <f t="shared" si="29"/>
        <v/>
      </c>
      <c r="BP23" s="4" t="str">
        <f t="shared" si="30"/>
        <v/>
      </c>
      <c r="BQ23" s="4" t="str">
        <f t="shared" si="31"/>
        <v/>
      </c>
      <c r="BR23" s="4" t="str">
        <f t="shared" si="32"/>
        <v/>
      </c>
      <c r="BS23" s="4">
        <f t="shared" si="33"/>
        <v>0</v>
      </c>
      <c r="BT23" s="4" t="str">
        <f t="shared" si="34"/>
        <v>999:99.99</v>
      </c>
      <c r="BU23" s="4" t="str">
        <f t="shared" si="35"/>
        <v>999:99.99</v>
      </c>
      <c r="BV23" s="4" t="str">
        <f t="shared" si="36"/>
        <v>999:99.99</v>
      </c>
      <c r="BW23" s="4" t="str">
        <f t="shared" si="37"/>
        <v>999:99.99</v>
      </c>
      <c r="BX23" s="4" t="str">
        <f t="shared" si="38"/>
        <v>999:99.99</v>
      </c>
      <c r="BY23" s="4" t="str">
        <f t="shared" si="39"/>
        <v>999:99.99</v>
      </c>
      <c r="BZ23" s="4" t="str">
        <f t="shared" si="40"/>
        <v>999:99.99</v>
      </c>
      <c r="CA23" s="4" t="str">
        <f t="shared" si="41"/>
        <v>999:99.99</v>
      </c>
      <c r="CB23" s="4" t="str">
        <f t="shared" si="42"/>
        <v>999:99.99</v>
      </c>
      <c r="CC23" s="4" t="str">
        <f t="shared" si="43"/>
        <v>999:99.99</v>
      </c>
      <c r="CD23" s="4" t="str">
        <f t="shared" si="44"/>
        <v>999:99.99</v>
      </c>
      <c r="CE23" s="4">
        <f t="shared" si="91"/>
        <v>0</v>
      </c>
      <c r="CF23" s="4">
        <f t="shared" si="92"/>
        <v>0</v>
      </c>
      <c r="CG23" s="4">
        <f t="shared" si="93"/>
        <v>0</v>
      </c>
      <c r="CH23" s="4" t="str">
        <f t="shared" si="45"/>
        <v>19000100</v>
      </c>
      <c r="CI23" s="4" t="str">
        <f t="shared" si="46"/>
        <v/>
      </c>
      <c r="CN23" s="4">
        <v>18</v>
      </c>
      <c r="CO23" s="4" t="s">
        <v>209</v>
      </c>
      <c r="CP23" s="4" t="str">
        <f t="shared" si="64"/>
        <v/>
      </c>
      <c r="CQ23" s="4" t="str">
        <f t="shared" si="65"/>
        <v/>
      </c>
      <c r="CW23" s="194" t="str">
        <f t="shared" si="66"/>
        <v/>
      </c>
      <c r="CX23" s="13">
        <f t="shared" si="67"/>
        <v>0</v>
      </c>
      <c r="CY23" s="13">
        <f t="shared" si="47"/>
        <v>0</v>
      </c>
      <c r="CZ23" s="13">
        <f t="shared" si="48"/>
        <v>0</v>
      </c>
      <c r="DA23" s="13">
        <f t="shared" si="49"/>
        <v>0</v>
      </c>
      <c r="DB23" s="13">
        <f t="shared" si="50"/>
        <v>0</v>
      </c>
      <c r="DC23" s="13">
        <f t="shared" si="51"/>
        <v>0</v>
      </c>
      <c r="DD23" s="13">
        <f t="shared" si="52"/>
        <v>0</v>
      </c>
      <c r="DE23" s="13">
        <f t="shared" si="53"/>
        <v>0</v>
      </c>
      <c r="DF23" s="13">
        <f t="shared" si="54"/>
        <v>0</v>
      </c>
      <c r="DG23" s="13">
        <f t="shared" si="55"/>
        <v>0</v>
      </c>
      <c r="DH23" s="13">
        <f t="shared" si="56"/>
        <v>0</v>
      </c>
      <c r="DI23" s="4">
        <f t="shared" si="68"/>
        <v>0</v>
      </c>
      <c r="DJ23" s="4">
        <f t="shared" si="69"/>
        <v>0</v>
      </c>
      <c r="DK23" s="4">
        <f t="shared" si="70"/>
        <v>0</v>
      </c>
      <c r="DL23" s="4">
        <f t="shared" si="71"/>
        <v>0</v>
      </c>
      <c r="DM23" s="4">
        <f t="shared" si="72"/>
        <v>0</v>
      </c>
      <c r="DN23" s="4">
        <f t="shared" si="73"/>
        <v>0</v>
      </c>
      <c r="DO23" s="4">
        <f t="shared" si="74"/>
        <v>0</v>
      </c>
      <c r="DP23" s="4">
        <f t="shared" si="75"/>
        <v>0</v>
      </c>
      <c r="DQ23" s="4">
        <f t="shared" si="76"/>
        <v>0</v>
      </c>
      <c r="DR23" s="4">
        <f t="shared" si="77"/>
        <v>0</v>
      </c>
      <c r="DV23" s="4" t="str">
        <f t="shared" si="78"/>
        <v/>
      </c>
      <c r="DW23" s="4" t="str">
        <f t="shared" si="79"/>
        <v/>
      </c>
      <c r="DX23" s="4" t="str">
        <f t="shared" si="80"/>
        <v/>
      </c>
      <c r="DY23" s="4" t="str">
        <f t="shared" si="81"/>
        <v/>
      </c>
      <c r="DZ23" s="4" t="str">
        <f t="shared" si="82"/>
        <v/>
      </c>
      <c r="EA23" s="4" t="str">
        <f t="shared" si="83"/>
        <v/>
      </c>
    </row>
    <row r="24" spans="1:131" ht="16.5" customHeight="1" x14ac:dyDescent="0.15">
      <c r="A24" s="164" t="str">
        <f t="shared" si="84"/>
        <v/>
      </c>
      <c r="B24" s="94"/>
      <c r="C24" s="164" t="s">
        <v>186</v>
      </c>
      <c r="D24" s="200" t="str">
        <f t="shared" si="0"/>
        <v/>
      </c>
      <c r="E24" s="202" t="str">
        <f t="shared" si="1"/>
        <v/>
      </c>
      <c r="F24" s="202" t="str">
        <f>IF(ISERROR(VLOOKUP(CI24,CJ$6:$CK$41,2,0)),"",VLOOKUP(CI24,CJ$6:$CK$41,2,0))</f>
        <v/>
      </c>
      <c r="G24" s="95"/>
      <c r="H24" s="95"/>
      <c r="I24" s="95"/>
      <c r="J24" s="95"/>
      <c r="K24" s="193" t="str">
        <f t="shared" si="2"/>
        <v/>
      </c>
      <c r="L24" s="148"/>
      <c r="M24" s="127"/>
      <c r="N24" s="148"/>
      <c r="O24" s="127"/>
      <c r="P24" s="148"/>
      <c r="Q24" s="127"/>
      <c r="R24" s="148"/>
      <c r="S24" s="127"/>
      <c r="T24" s="148"/>
      <c r="U24" s="127"/>
      <c r="V24" s="148"/>
      <c r="W24" s="127"/>
      <c r="X24" s="148"/>
      <c r="Y24" s="127"/>
      <c r="Z24" s="148"/>
      <c r="AA24" s="127"/>
      <c r="AB24" s="148"/>
      <c r="AC24" s="127"/>
      <c r="AD24" s="148"/>
      <c r="AE24" s="127"/>
      <c r="AF24" s="148"/>
      <c r="AG24" s="127"/>
      <c r="AH24" s="164" t="str">
        <f t="shared" si="3"/>
        <v/>
      </c>
      <c r="AI24" s="4" t="str">
        <f t="shared" si="4"/>
        <v/>
      </c>
      <c r="AJ24" s="4" t="str">
        <f t="shared" si="5"/>
        <v/>
      </c>
      <c r="AK24" s="29" t="s">
        <v>274</v>
      </c>
      <c r="AL24" s="129">
        <v>5</v>
      </c>
      <c r="AM24" s="4">
        <f t="shared" si="86"/>
        <v>0</v>
      </c>
      <c r="AN24" s="4">
        <f t="shared" si="87"/>
        <v>0</v>
      </c>
      <c r="AO24" s="4" t="str">
        <f t="shared" si="88"/>
        <v/>
      </c>
      <c r="AP24" s="4" t="str">
        <f t="shared" si="89"/>
        <v/>
      </c>
      <c r="AQ24" s="13">
        <f t="shared" si="60"/>
        <v>0</v>
      </c>
      <c r="AR24" s="4" t="str">
        <f t="shared" si="85"/>
        <v/>
      </c>
      <c r="AS24" s="4">
        <v>0</v>
      </c>
      <c r="AT24" s="4" t="str">
        <f t="shared" si="8"/>
        <v xml:space="preserve"> </v>
      </c>
      <c r="AU24" s="4" t="str">
        <f t="shared" si="90"/>
        <v xml:space="preserve">  </v>
      </c>
      <c r="AV24" s="4" t="str">
        <f t="shared" si="10"/>
        <v/>
      </c>
      <c r="AW24" s="4" t="str">
        <f t="shared" si="11"/>
        <v/>
      </c>
      <c r="AX24" s="4" t="str">
        <f t="shared" si="12"/>
        <v/>
      </c>
      <c r="AY24" s="4" t="str">
        <f t="shared" si="13"/>
        <v/>
      </c>
      <c r="AZ24" s="4" t="str">
        <f t="shared" si="14"/>
        <v/>
      </c>
      <c r="BA24" s="4" t="str">
        <f t="shared" si="15"/>
        <v/>
      </c>
      <c r="BB24" s="4" t="str">
        <f t="shared" si="16"/>
        <v/>
      </c>
      <c r="BC24" s="4" t="str">
        <f t="shared" si="17"/>
        <v/>
      </c>
      <c r="BD24" s="4" t="str">
        <f t="shared" si="18"/>
        <v/>
      </c>
      <c r="BE24" s="4" t="str">
        <f t="shared" si="19"/>
        <v/>
      </c>
      <c r="BF24" s="4" t="str">
        <f t="shared" si="20"/>
        <v/>
      </c>
      <c r="BG24" s="4" t="str">
        <f t="shared" si="21"/>
        <v/>
      </c>
      <c r="BH24" s="4" t="str">
        <f t="shared" si="22"/>
        <v/>
      </c>
      <c r="BI24" s="4" t="str">
        <f t="shared" si="23"/>
        <v/>
      </c>
      <c r="BJ24" s="4" t="str">
        <f t="shared" si="24"/>
        <v/>
      </c>
      <c r="BK24" s="4" t="str">
        <f t="shared" si="25"/>
        <v/>
      </c>
      <c r="BL24" s="4" t="str">
        <f t="shared" si="26"/>
        <v/>
      </c>
      <c r="BM24" s="4" t="str">
        <f t="shared" si="27"/>
        <v/>
      </c>
      <c r="BN24" s="4" t="str">
        <f t="shared" si="28"/>
        <v/>
      </c>
      <c r="BO24" s="4" t="str">
        <f t="shared" si="29"/>
        <v/>
      </c>
      <c r="BP24" s="4" t="str">
        <f t="shared" si="30"/>
        <v/>
      </c>
      <c r="BQ24" s="4" t="str">
        <f t="shared" si="31"/>
        <v/>
      </c>
      <c r="BR24" s="4" t="str">
        <f t="shared" si="32"/>
        <v/>
      </c>
      <c r="BS24" s="4">
        <f t="shared" si="33"/>
        <v>0</v>
      </c>
      <c r="BT24" s="4" t="str">
        <f t="shared" si="34"/>
        <v>999:99.99</v>
      </c>
      <c r="BU24" s="4" t="str">
        <f t="shared" si="35"/>
        <v>999:99.99</v>
      </c>
      <c r="BV24" s="4" t="str">
        <f t="shared" si="36"/>
        <v>999:99.99</v>
      </c>
      <c r="BW24" s="4" t="str">
        <f t="shared" si="37"/>
        <v>999:99.99</v>
      </c>
      <c r="BX24" s="4" t="str">
        <f t="shared" si="38"/>
        <v>999:99.99</v>
      </c>
      <c r="BY24" s="4" t="str">
        <f t="shared" si="39"/>
        <v>999:99.99</v>
      </c>
      <c r="BZ24" s="4" t="str">
        <f t="shared" si="40"/>
        <v>999:99.99</v>
      </c>
      <c r="CA24" s="4" t="str">
        <f t="shared" si="41"/>
        <v>999:99.99</v>
      </c>
      <c r="CB24" s="4" t="str">
        <f t="shared" si="42"/>
        <v>999:99.99</v>
      </c>
      <c r="CC24" s="4" t="str">
        <f t="shared" si="43"/>
        <v>999:99.99</v>
      </c>
      <c r="CD24" s="4" t="str">
        <f t="shared" si="44"/>
        <v>999:99.99</v>
      </c>
      <c r="CE24" s="4">
        <f t="shared" si="91"/>
        <v>0</v>
      </c>
      <c r="CF24" s="4">
        <f t="shared" si="92"/>
        <v>0</v>
      </c>
      <c r="CG24" s="4">
        <f t="shared" si="93"/>
        <v>0</v>
      </c>
      <c r="CH24" s="4" t="str">
        <f t="shared" si="45"/>
        <v>19000100</v>
      </c>
      <c r="CI24" s="4" t="str">
        <f t="shared" si="46"/>
        <v/>
      </c>
      <c r="CN24" s="4">
        <v>19</v>
      </c>
      <c r="CO24" s="4" t="s">
        <v>261</v>
      </c>
      <c r="CP24" s="4" t="str">
        <f t="shared" si="64"/>
        <v/>
      </c>
      <c r="CQ24" s="4" t="str">
        <f t="shared" si="65"/>
        <v/>
      </c>
      <c r="CW24" s="194" t="str">
        <f t="shared" si="66"/>
        <v/>
      </c>
      <c r="CX24" s="13">
        <f t="shared" si="67"/>
        <v>0</v>
      </c>
      <c r="CY24" s="13">
        <f t="shared" si="47"/>
        <v>0</v>
      </c>
      <c r="CZ24" s="13">
        <f t="shared" si="48"/>
        <v>0</v>
      </c>
      <c r="DA24" s="13">
        <f t="shared" si="49"/>
        <v>0</v>
      </c>
      <c r="DB24" s="13">
        <f t="shared" si="50"/>
        <v>0</v>
      </c>
      <c r="DC24" s="13">
        <f t="shared" si="51"/>
        <v>0</v>
      </c>
      <c r="DD24" s="13">
        <f t="shared" si="52"/>
        <v>0</v>
      </c>
      <c r="DE24" s="13">
        <f t="shared" si="53"/>
        <v>0</v>
      </c>
      <c r="DF24" s="13">
        <f t="shared" si="54"/>
        <v>0</v>
      </c>
      <c r="DG24" s="13">
        <f t="shared" si="55"/>
        <v>0</v>
      </c>
      <c r="DH24" s="13">
        <f t="shared" si="56"/>
        <v>0</v>
      </c>
      <c r="DI24" s="4">
        <f t="shared" si="68"/>
        <v>0</v>
      </c>
      <c r="DJ24" s="4">
        <f t="shared" si="69"/>
        <v>0</v>
      </c>
      <c r="DK24" s="4">
        <f t="shared" si="70"/>
        <v>0</v>
      </c>
      <c r="DL24" s="4">
        <f t="shared" si="71"/>
        <v>0</v>
      </c>
      <c r="DM24" s="4">
        <f t="shared" si="72"/>
        <v>0</v>
      </c>
      <c r="DN24" s="4">
        <f t="shared" si="73"/>
        <v>0</v>
      </c>
      <c r="DO24" s="4">
        <f t="shared" si="74"/>
        <v>0</v>
      </c>
      <c r="DP24" s="4">
        <f t="shared" si="75"/>
        <v>0</v>
      </c>
      <c r="DQ24" s="4">
        <f t="shared" si="76"/>
        <v>0</v>
      </c>
      <c r="DR24" s="4">
        <f t="shared" si="77"/>
        <v>0</v>
      </c>
      <c r="DV24" s="4" t="str">
        <f t="shared" si="78"/>
        <v/>
      </c>
      <c r="DW24" s="4" t="str">
        <f t="shared" si="79"/>
        <v/>
      </c>
      <c r="DX24" s="4" t="str">
        <f t="shared" si="80"/>
        <v/>
      </c>
      <c r="DY24" s="4" t="str">
        <f t="shared" si="81"/>
        <v/>
      </c>
      <c r="DZ24" s="4" t="str">
        <f t="shared" si="82"/>
        <v/>
      </c>
      <c r="EA24" s="4" t="str">
        <f t="shared" si="83"/>
        <v/>
      </c>
    </row>
    <row r="25" spans="1:131" ht="16.5" customHeight="1" x14ac:dyDescent="0.15">
      <c r="A25" s="164" t="str">
        <f t="shared" si="84"/>
        <v/>
      </c>
      <c r="B25" s="94"/>
      <c r="C25" s="164" t="s">
        <v>186</v>
      </c>
      <c r="D25" s="200" t="str">
        <f t="shared" si="0"/>
        <v/>
      </c>
      <c r="E25" s="202" t="str">
        <f t="shared" si="1"/>
        <v/>
      </c>
      <c r="F25" s="202" t="str">
        <f>IF(ISERROR(VLOOKUP(CI25,CJ$6:$CK$41,2,0)),"",VLOOKUP(CI25,CJ$6:$CK$41,2,0))</f>
        <v/>
      </c>
      <c r="G25" s="95"/>
      <c r="H25" s="95"/>
      <c r="I25" s="95"/>
      <c r="J25" s="95"/>
      <c r="K25" s="193" t="str">
        <f t="shared" si="2"/>
        <v/>
      </c>
      <c r="L25" s="148"/>
      <c r="M25" s="127"/>
      <c r="N25" s="148"/>
      <c r="O25" s="127"/>
      <c r="P25" s="148"/>
      <c r="Q25" s="127"/>
      <c r="R25" s="148"/>
      <c r="S25" s="127"/>
      <c r="T25" s="148"/>
      <c r="U25" s="127"/>
      <c r="V25" s="148"/>
      <c r="W25" s="127"/>
      <c r="X25" s="148"/>
      <c r="Y25" s="127"/>
      <c r="Z25" s="148"/>
      <c r="AA25" s="127"/>
      <c r="AB25" s="148"/>
      <c r="AC25" s="127"/>
      <c r="AD25" s="148"/>
      <c r="AE25" s="127"/>
      <c r="AF25" s="148"/>
      <c r="AG25" s="127"/>
      <c r="AH25" s="164" t="str">
        <f t="shared" si="3"/>
        <v/>
      </c>
      <c r="AI25" s="4" t="str">
        <f t="shared" si="4"/>
        <v/>
      </c>
      <c r="AJ25" s="4" t="str">
        <f t="shared" si="5"/>
        <v/>
      </c>
      <c r="AK25" s="151" t="s">
        <v>196</v>
      </c>
      <c r="AL25" s="129">
        <v>8</v>
      </c>
      <c r="AM25" s="4">
        <f t="shared" si="86"/>
        <v>0</v>
      </c>
      <c r="AN25" s="4">
        <f t="shared" si="87"/>
        <v>0</v>
      </c>
      <c r="AO25" s="4" t="str">
        <f t="shared" si="88"/>
        <v/>
      </c>
      <c r="AP25" s="4" t="str">
        <f t="shared" si="89"/>
        <v/>
      </c>
      <c r="AQ25" s="13">
        <f t="shared" si="60"/>
        <v>0</v>
      </c>
      <c r="AR25" s="4" t="str">
        <f t="shared" si="85"/>
        <v/>
      </c>
      <c r="AS25" s="4">
        <v>0</v>
      </c>
      <c r="AT25" s="4" t="str">
        <f t="shared" si="8"/>
        <v xml:space="preserve"> </v>
      </c>
      <c r="AU25" s="4" t="str">
        <f t="shared" si="90"/>
        <v xml:space="preserve">  </v>
      </c>
      <c r="AV25" s="4" t="str">
        <f t="shared" si="10"/>
        <v/>
      </c>
      <c r="AW25" s="4" t="str">
        <f t="shared" si="11"/>
        <v/>
      </c>
      <c r="AX25" s="4" t="str">
        <f t="shared" si="12"/>
        <v/>
      </c>
      <c r="AY25" s="4" t="str">
        <f t="shared" si="13"/>
        <v/>
      </c>
      <c r="AZ25" s="4" t="str">
        <f t="shared" si="14"/>
        <v/>
      </c>
      <c r="BA25" s="4" t="str">
        <f t="shared" si="15"/>
        <v/>
      </c>
      <c r="BB25" s="4" t="str">
        <f t="shared" si="16"/>
        <v/>
      </c>
      <c r="BC25" s="4" t="str">
        <f t="shared" si="17"/>
        <v/>
      </c>
      <c r="BD25" s="4" t="str">
        <f t="shared" si="18"/>
        <v/>
      </c>
      <c r="BE25" s="4" t="str">
        <f t="shared" si="19"/>
        <v/>
      </c>
      <c r="BF25" s="4" t="str">
        <f t="shared" si="20"/>
        <v/>
      </c>
      <c r="BG25" s="4" t="str">
        <f t="shared" si="21"/>
        <v/>
      </c>
      <c r="BH25" s="4" t="str">
        <f t="shared" si="22"/>
        <v/>
      </c>
      <c r="BI25" s="4" t="str">
        <f t="shared" si="23"/>
        <v/>
      </c>
      <c r="BJ25" s="4" t="str">
        <f t="shared" si="24"/>
        <v/>
      </c>
      <c r="BK25" s="4" t="str">
        <f t="shared" si="25"/>
        <v/>
      </c>
      <c r="BL25" s="4" t="str">
        <f t="shared" si="26"/>
        <v/>
      </c>
      <c r="BM25" s="4" t="str">
        <f t="shared" si="27"/>
        <v/>
      </c>
      <c r="BN25" s="4" t="str">
        <f t="shared" si="28"/>
        <v/>
      </c>
      <c r="BO25" s="4" t="str">
        <f t="shared" si="29"/>
        <v/>
      </c>
      <c r="BP25" s="4" t="str">
        <f t="shared" si="30"/>
        <v/>
      </c>
      <c r="BQ25" s="4" t="str">
        <f t="shared" si="31"/>
        <v/>
      </c>
      <c r="BR25" s="4" t="str">
        <f t="shared" si="32"/>
        <v/>
      </c>
      <c r="BS25" s="4">
        <f t="shared" si="33"/>
        <v>0</v>
      </c>
      <c r="BT25" s="4" t="str">
        <f t="shared" si="34"/>
        <v>999:99.99</v>
      </c>
      <c r="BU25" s="4" t="str">
        <f t="shared" si="35"/>
        <v>999:99.99</v>
      </c>
      <c r="BV25" s="4" t="str">
        <f t="shared" si="36"/>
        <v>999:99.99</v>
      </c>
      <c r="BW25" s="4" t="str">
        <f t="shared" si="37"/>
        <v>999:99.99</v>
      </c>
      <c r="BX25" s="4" t="str">
        <f t="shared" si="38"/>
        <v>999:99.99</v>
      </c>
      <c r="BY25" s="4" t="str">
        <f t="shared" si="39"/>
        <v>999:99.99</v>
      </c>
      <c r="BZ25" s="4" t="str">
        <f t="shared" si="40"/>
        <v>999:99.99</v>
      </c>
      <c r="CA25" s="4" t="str">
        <f t="shared" si="41"/>
        <v>999:99.99</v>
      </c>
      <c r="CB25" s="4" t="str">
        <f t="shared" si="42"/>
        <v>999:99.99</v>
      </c>
      <c r="CC25" s="4" t="str">
        <f t="shared" si="43"/>
        <v>999:99.99</v>
      </c>
      <c r="CD25" s="4" t="str">
        <f t="shared" si="44"/>
        <v>999:99.99</v>
      </c>
      <c r="CE25" s="4">
        <f t="shared" si="91"/>
        <v>0</v>
      </c>
      <c r="CF25" s="4">
        <f t="shared" si="92"/>
        <v>0</v>
      </c>
      <c r="CG25" s="4">
        <f t="shared" si="93"/>
        <v>0</v>
      </c>
      <c r="CH25" s="4" t="str">
        <f t="shared" si="45"/>
        <v>19000100</v>
      </c>
      <c r="CI25" s="4" t="str">
        <f t="shared" si="46"/>
        <v/>
      </c>
      <c r="CN25" s="4">
        <v>20</v>
      </c>
      <c r="CO25" s="4" t="s">
        <v>261</v>
      </c>
      <c r="CP25" s="4" t="str">
        <f t="shared" si="64"/>
        <v/>
      </c>
      <c r="CQ25" s="4" t="str">
        <f t="shared" si="65"/>
        <v/>
      </c>
      <c r="CW25" s="194" t="str">
        <f t="shared" si="66"/>
        <v/>
      </c>
      <c r="CX25" s="13">
        <f t="shared" si="67"/>
        <v>0</v>
      </c>
      <c r="CY25" s="13">
        <f t="shared" si="47"/>
        <v>0</v>
      </c>
      <c r="CZ25" s="13">
        <f t="shared" si="48"/>
        <v>0</v>
      </c>
      <c r="DA25" s="13">
        <f t="shared" si="49"/>
        <v>0</v>
      </c>
      <c r="DB25" s="13">
        <f t="shared" si="50"/>
        <v>0</v>
      </c>
      <c r="DC25" s="13">
        <f t="shared" si="51"/>
        <v>0</v>
      </c>
      <c r="DD25" s="13">
        <f t="shared" si="52"/>
        <v>0</v>
      </c>
      <c r="DE25" s="13">
        <f t="shared" si="53"/>
        <v>0</v>
      </c>
      <c r="DF25" s="13">
        <f t="shared" si="54"/>
        <v>0</v>
      </c>
      <c r="DG25" s="13">
        <f t="shared" si="55"/>
        <v>0</v>
      </c>
      <c r="DH25" s="13">
        <f t="shared" si="56"/>
        <v>0</v>
      </c>
      <c r="DI25" s="4">
        <f t="shared" si="68"/>
        <v>0</v>
      </c>
      <c r="DJ25" s="4">
        <f t="shared" si="69"/>
        <v>0</v>
      </c>
      <c r="DK25" s="4">
        <f t="shared" si="70"/>
        <v>0</v>
      </c>
      <c r="DL25" s="4">
        <f t="shared" si="71"/>
        <v>0</v>
      </c>
      <c r="DM25" s="4">
        <f t="shared" si="72"/>
        <v>0</v>
      </c>
      <c r="DN25" s="4">
        <f t="shared" si="73"/>
        <v>0</v>
      </c>
      <c r="DO25" s="4">
        <f t="shared" si="74"/>
        <v>0</v>
      </c>
      <c r="DP25" s="4">
        <f t="shared" si="75"/>
        <v>0</v>
      </c>
      <c r="DQ25" s="4">
        <f t="shared" si="76"/>
        <v>0</v>
      </c>
      <c r="DR25" s="4">
        <f t="shared" si="77"/>
        <v>0</v>
      </c>
      <c r="DV25" s="4" t="str">
        <f t="shared" si="78"/>
        <v/>
      </c>
      <c r="DW25" s="4" t="str">
        <f t="shared" si="79"/>
        <v/>
      </c>
      <c r="DX25" s="4" t="str">
        <f t="shared" si="80"/>
        <v/>
      </c>
      <c r="DY25" s="4" t="str">
        <f t="shared" si="81"/>
        <v/>
      </c>
      <c r="DZ25" s="4" t="str">
        <f t="shared" si="82"/>
        <v/>
      </c>
      <c r="EA25" s="4" t="str">
        <f t="shared" si="83"/>
        <v/>
      </c>
    </row>
    <row r="26" spans="1:131" ht="16.5" customHeight="1" x14ac:dyDescent="0.15">
      <c r="A26" s="164" t="str">
        <f t="shared" si="84"/>
        <v/>
      </c>
      <c r="B26" s="94"/>
      <c r="C26" s="164" t="s">
        <v>186</v>
      </c>
      <c r="D26" s="200" t="str">
        <f t="shared" si="0"/>
        <v/>
      </c>
      <c r="E26" s="202" t="str">
        <f t="shared" si="1"/>
        <v/>
      </c>
      <c r="F26" s="202" t="str">
        <f>IF(ISERROR(VLOOKUP(CI26,CJ$6:$CK$41,2,0)),"",VLOOKUP(CI26,CJ$6:$CK$41,2,0))</f>
        <v/>
      </c>
      <c r="G26" s="95"/>
      <c r="H26" s="95"/>
      <c r="I26" s="95"/>
      <c r="J26" s="95"/>
      <c r="K26" s="193" t="str">
        <f t="shared" si="2"/>
        <v/>
      </c>
      <c r="L26" s="148"/>
      <c r="M26" s="127"/>
      <c r="N26" s="148"/>
      <c r="O26" s="127"/>
      <c r="P26" s="148"/>
      <c r="Q26" s="127"/>
      <c r="R26" s="148"/>
      <c r="S26" s="127"/>
      <c r="T26" s="148"/>
      <c r="U26" s="127"/>
      <c r="V26" s="148"/>
      <c r="W26" s="127"/>
      <c r="X26" s="148"/>
      <c r="Y26" s="127"/>
      <c r="Z26" s="148"/>
      <c r="AA26" s="127"/>
      <c r="AB26" s="148"/>
      <c r="AC26" s="127"/>
      <c r="AD26" s="148"/>
      <c r="AE26" s="127"/>
      <c r="AF26" s="148"/>
      <c r="AG26" s="127"/>
      <c r="AH26" s="164" t="str">
        <f t="shared" si="3"/>
        <v/>
      </c>
      <c r="AI26" s="4" t="str">
        <f t="shared" si="4"/>
        <v/>
      </c>
      <c r="AJ26" s="4" t="str">
        <f t="shared" si="5"/>
        <v/>
      </c>
      <c r="AK26" s="151" t="s">
        <v>317</v>
      </c>
      <c r="AL26" s="129">
        <v>9</v>
      </c>
      <c r="AM26" s="4">
        <f t="shared" si="86"/>
        <v>0</v>
      </c>
      <c r="AN26" s="4">
        <f t="shared" si="87"/>
        <v>0</v>
      </c>
      <c r="AO26" s="4" t="str">
        <f t="shared" si="88"/>
        <v/>
      </c>
      <c r="AP26" s="4" t="str">
        <f t="shared" si="89"/>
        <v/>
      </c>
      <c r="AQ26" s="13">
        <f t="shared" si="60"/>
        <v>0</v>
      </c>
      <c r="AR26" s="4" t="str">
        <f t="shared" si="85"/>
        <v/>
      </c>
      <c r="AS26" s="4">
        <v>0</v>
      </c>
      <c r="AT26" s="4" t="str">
        <f t="shared" si="8"/>
        <v xml:space="preserve"> </v>
      </c>
      <c r="AU26" s="4" t="str">
        <f t="shared" si="90"/>
        <v xml:space="preserve">  </v>
      </c>
      <c r="AV26" s="4" t="str">
        <f t="shared" si="10"/>
        <v/>
      </c>
      <c r="AW26" s="4" t="str">
        <f t="shared" si="11"/>
        <v/>
      </c>
      <c r="AX26" s="4" t="str">
        <f t="shared" si="12"/>
        <v/>
      </c>
      <c r="AY26" s="4" t="str">
        <f t="shared" si="13"/>
        <v/>
      </c>
      <c r="AZ26" s="4" t="str">
        <f t="shared" si="14"/>
        <v/>
      </c>
      <c r="BA26" s="4" t="str">
        <f t="shared" si="15"/>
        <v/>
      </c>
      <c r="BB26" s="4" t="str">
        <f t="shared" si="16"/>
        <v/>
      </c>
      <c r="BC26" s="4" t="str">
        <f t="shared" si="17"/>
        <v/>
      </c>
      <c r="BD26" s="4" t="str">
        <f t="shared" si="18"/>
        <v/>
      </c>
      <c r="BE26" s="4" t="str">
        <f t="shared" si="19"/>
        <v/>
      </c>
      <c r="BF26" s="4" t="str">
        <f t="shared" si="20"/>
        <v/>
      </c>
      <c r="BG26" s="4" t="str">
        <f t="shared" si="21"/>
        <v/>
      </c>
      <c r="BH26" s="4" t="str">
        <f t="shared" si="22"/>
        <v/>
      </c>
      <c r="BI26" s="4" t="str">
        <f t="shared" si="23"/>
        <v/>
      </c>
      <c r="BJ26" s="4" t="str">
        <f t="shared" si="24"/>
        <v/>
      </c>
      <c r="BK26" s="4" t="str">
        <f t="shared" si="25"/>
        <v/>
      </c>
      <c r="BL26" s="4" t="str">
        <f t="shared" si="26"/>
        <v/>
      </c>
      <c r="BM26" s="4" t="str">
        <f t="shared" si="27"/>
        <v/>
      </c>
      <c r="BN26" s="4" t="str">
        <f t="shared" si="28"/>
        <v/>
      </c>
      <c r="BO26" s="4" t="str">
        <f t="shared" si="29"/>
        <v/>
      </c>
      <c r="BP26" s="4" t="str">
        <f t="shared" si="30"/>
        <v/>
      </c>
      <c r="BQ26" s="4" t="str">
        <f t="shared" si="31"/>
        <v/>
      </c>
      <c r="BR26" s="4" t="str">
        <f t="shared" si="32"/>
        <v/>
      </c>
      <c r="BS26" s="4">
        <f t="shared" si="33"/>
        <v>0</v>
      </c>
      <c r="BT26" s="4" t="str">
        <f t="shared" si="34"/>
        <v>999:99.99</v>
      </c>
      <c r="BU26" s="4" t="str">
        <f t="shared" si="35"/>
        <v>999:99.99</v>
      </c>
      <c r="BV26" s="4" t="str">
        <f t="shared" si="36"/>
        <v>999:99.99</v>
      </c>
      <c r="BW26" s="4" t="str">
        <f t="shared" si="37"/>
        <v>999:99.99</v>
      </c>
      <c r="BX26" s="4" t="str">
        <f t="shared" si="38"/>
        <v>999:99.99</v>
      </c>
      <c r="BY26" s="4" t="str">
        <f t="shared" si="39"/>
        <v>999:99.99</v>
      </c>
      <c r="BZ26" s="4" t="str">
        <f t="shared" si="40"/>
        <v>999:99.99</v>
      </c>
      <c r="CA26" s="4" t="str">
        <f t="shared" si="41"/>
        <v>999:99.99</v>
      </c>
      <c r="CB26" s="4" t="str">
        <f t="shared" si="42"/>
        <v>999:99.99</v>
      </c>
      <c r="CC26" s="4" t="str">
        <f t="shared" si="43"/>
        <v>999:99.99</v>
      </c>
      <c r="CD26" s="4" t="str">
        <f t="shared" si="44"/>
        <v>999:99.99</v>
      </c>
      <c r="CE26" s="4">
        <f t="shared" si="91"/>
        <v>0</v>
      </c>
      <c r="CF26" s="4">
        <f t="shared" si="92"/>
        <v>0</v>
      </c>
      <c r="CG26" s="4">
        <f t="shared" si="93"/>
        <v>0</v>
      </c>
      <c r="CH26" s="4" t="str">
        <f t="shared" si="45"/>
        <v>19000100</v>
      </c>
      <c r="CI26" s="4" t="str">
        <f t="shared" si="46"/>
        <v/>
      </c>
      <c r="CN26" s="4">
        <v>21</v>
      </c>
      <c r="CO26" s="4" t="s">
        <v>261</v>
      </c>
      <c r="CP26" s="4" t="str">
        <f t="shared" si="64"/>
        <v/>
      </c>
      <c r="CQ26" s="4" t="str">
        <f t="shared" si="65"/>
        <v/>
      </c>
      <c r="CW26" s="194" t="str">
        <f t="shared" si="66"/>
        <v/>
      </c>
      <c r="CX26" s="13">
        <f t="shared" si="67"/>
        <v>0</v>
      </c>
      <c r="CY26" s="13">
        <f t="shared" si="47"/>
        <v>0</v>
      </c>
      <c r="CZ26" s="13">
        <f t="shared" si="48"/>
        <v>0</v>
      </c>
      <c r="DA26" s="13">
        <f t="shared" si="49"/>
        <v>0</v>
      </c>
      <c r="DB26" s="13">
        <f t="shared" si="50"/>
        <v>0</v>
      </c>
      <c r="DC26" s="13">
        <f t="shared" si="51"/>
        <v>0</v>
      </c>
      <c r="DD26" s="13">
        <f t="shared" si="52"/>
        <v>0</v>
      </c>
      <c r="DE26" s="13">
        <f t="shared" si="53"/>
        <v>0</v>
      </c>
      <c r="DF26" s="13">
        <f t="shared" si="54"/>
        <v>0</v>
      </c>
      <c r="DG26" s="13">
        <f t="shared" si="55"/>
        <v>0</v>
      </c>
      <c r="DH26" s="13">
        <f t="shared" si="56"/>
        <v>0</v>
      </c>
      <c r="DI26" s="4">
        <f t="shared" si="68"/>
        <v>0</v>
      </c>
      <c r="DJ26" s="4">
        <f t="shared" si="69"/>
        <v>0</v>
      </c>
      <c r="DK26" s="4">
        <f t="shared" si="70"/>
        <v>0</v>
      </c>
      <c r="DL26" s="4">
        <f t="shared" si="71"/>
        <v>0</v>
      </c>
      <c r="DM26" s="4">
        <f t="shared" si="72"/>
        <v>0</v>
      </c>
      <c r="DN26" s="4">
        <f t="shared" si="73"/>
        <v>0</v>
      </c>
      <c r="DO26" s="4">
        <f t="shared" si="74"/>
        <v>0</v>
      </c>
      <c r="DP26" s="4">
        <f t="shared" si="75"/>
        <v>0</v>
      </c>
      <c r="DQ26" s="4">
        <f t="shared" si="76"/>
        <v>0</v>
      </c>
      <c r="DR26" s="4">
        <f t="shared" si="77"/>
        <v>0</v>
      </c>
      <c r="DV26" s="4" t="str">
        <f t="shared" si="78"/>
        <v/>
      </c>
      <c r="DW26" s="4" t="str">
        <f t="shared" si="79"/>
        <v/>
      </c>
      <c r="DX26" s="4" t="str">
        <f t="shared" si="80"/>
        <v/>
      </c>
      <c r="DY26" s="4" t="str">
        <f t="shared" si="81"/>
        <v/>
      </c>
      <c r="DZ26" s="4" t="str">
        <f t="shared" si="82"/>
        <v/>
      </c>
      <c r="EA26" s="4" t="str">
        <f t="shared" si="83"/>
        <v/>
      </c>
    </row>
    <row r="27" spans="1:131" ht="16.5" customHeight="1" x14ac:dyDescent="0.15">
      <c r="A27" s="164" t="str">
        <f t="shared" si="84"/>
        <v/>
      </c>
      <c r="B27" s="94"/>
      <c r="C27" s="164" t="s">
        <v>186</v>
      </c>
      <c r="D27" s="200" t="str">
        <f t="shared" si="0"/>
        <v/>
      </c>
      <c r="E27" s="202" t="str">
        <f t="shared" si="1"/>
        <v/>
      </c>
      <c r="F27" s="202" t="str">
        <f>IF(ISERROR(VLOOKUP(CI27,CJ$6:$CK$41,2,0)),"",VLOOKUP(CI27,CJ$6:$CK$41,2,0))</f>
        <v/>
      </c>
      <c r="G27" s="95"/>
      <c r="H27" s="95"/>
      <c r="I27" s="95"/>
      <c r="J27" s="95"/>
      <c r="K27" s="193" t="str">
        <f t="shared" si="2"/>
        <v/>
      </c>
      <c r="L27" s="148"/>
      <c r="M27" s="127"/>
      <c r="N27" s="148"/>
      <c r="O27" s="127"/>
      <c r="P27" s="148"/>
      <c r="Q27" s="127"/>
      <c r="R27" s="148"/>
      <c r="S27" s="127"/>
      <c r="T27" s="148"/>
      <c r="U27" s="127"/>
      <c r="V27" s="148"/>
      <c r="W27" s="127"/>
      <c r="X27" s="148"/>
      <c r="Y27" s="127"/>
      <c r="Z27" s="148"/>
      <c r="AA27" s="127"/>
      <c r="AB27" s="148"/>
      <c r="AC27" s="127"/>
      <c r="AD27" s="148"/>
      <c r="AE27" s="127"/>
      <c r="AF27" s="148"/>
      <c r="AG27" s="127"/>
      <c r="AH27" s="164" t="str">
        <f t="shared" si="3"/>
        <v/>
      </c>
      <c r="AI27" s="4" t="str">
        <f t="shared" si="4"/>
        <v/>
      </c>
      <c r="AJ27" s="4" t="str">
        <f t="shared" si="5"/>
        <v/>
      </c>
      <c r="AM27" s="4">
        <f t="shared" si="86"/>
        <v>0</v>
      </c>
      <c r="AN27" s="4">
        <f t="shared" si="87"/>
        <v>0</v>
      </c>
      <c r="AO27" s="4" t="str">
        <f t="shared" si="88"/>
        <v/>
      </c>
      <c r="AP27" s="4" t="str">
        <f t="shared" si="89"/>
        <v/>
      </c>
      <c r="AQ27" s="13">
        <f t="shared" si="60"/>
        <v>0</v>
      </c>
      <c r="AR27" s="4" t="str">
        <f t="shared" si="85"/>
        <v/>
      </c>
      <c r="AS27" s="4">
        <v>0</v>
      </c>
      <c r="AT27" s="4" t="str">
        <f t="shared" si="8"/>
        <v xml:space="preserve"> </v>
      </c>
      <c r="AU27" s="4" t="str">
        <f t="shared" si="90"/>
        <v xml:space="preserve">  </v>
      </c>
      <c r="AV27" s="4" t="str">
        <f t="shared" si="10"/>
        <v/>
      </c>
      <c r="AW27" s="4" t="str">
        <f t="shared" si="11"/>
        <v/>
      </c>
      <c r="AX27" s="4" t="str">
        <f t="shared" si="12"/>
        <v/>
      </c>
      <c r="AY27" s="4" t="str">
        <f t="shared" si="13"/>
        <v/>
      </c>
      <c r="AZ27" s="4" t="str">
        <f t="shared" si="14"/>
        <v/>
      </c>
      <c r="BA27" s="4" t="str">
        <f t="shared" si="15"/>
        <v/>
      </c>
      <c r="BB27" s="4" t="str">
        <f t="shared" si="16"/>
        <v/>
      </c>
      <c r="BC27" s="4" t="str">
        <f t="shared" si="17"/>
        <v/>
      </c>
      <c r="BD27" s="4" t="str">
        <f t="shared" si="18"/>
        <v/>
      </c>
      <c r="BE27" s="4" t="str">
        <f t="shared" si="19"/>
        <v/>
      </c>
      <c r="BF27" s="4" t="str">
        <f t="shared" si="20"/>
        <v/>
      </c>
      <c r="BG27" s="4" t="str">
        <f t="shared" si="21"/>
        <v/>
      </c>
      <c r="BH27" s="4" t="str">
        <f t="shared" si="22"/>
        <v/>
      </c>
      <c r="BI27" s="4" t="str">
        <f t="shared" si="23"/>
        <v/>
      </c>
      <c r="BJ27" s="4" t="str">
        <f t="shared" si="24"/>
        <v/>
      </c>
      <c r="BK27" s="4" t="str">
        <f t="shared" si="25"/>
        <v/>
      </c>
      <c r="BL27" s="4" t="str">
        <f t="shared" si="26"/>
        <v/>
      </c>
      <c r="BM27" s="4" t="str">
        <f t="shared" si="27"/>
        <v/>
      </c>
      <c r="BN27" s="4" t="str">
        <f t="shared" si="28"/>
        <v/>
      </c>
      <c r="BO27" s="4" t="str">
        <f t="shared" si="29"/>
        <v/>
      </c>
      <c r="BP27" s="4" t="str">
        <f t="shared" si="30"/>
        <v/>
      </c>
      <c r="BQ27" s="4" t="str">
        <f t="shared" si="31"/>
        <v/>
      </c>
      <c r="BR27" s="4" t="str">
        <f t="shared" si="32"/>
        <v/>
      </c>
      <c r="BS27" s="4">
        <f t="shared" si="33"/>
        <v>0</v>
      </c>
      <c r="BT27" s="4" t="str">
        <f t="shared" si="34"/>
        <v>999:99.99</v>
      </c>
      <c r="BU27" s="4" t="str">
        <f t="shared" si="35"/>
        <v>999:99.99</v>
      </c>
      <c r="BV27" s="4" t="str">
        <f t="shared" si="36"/>
        <v>999:99.99</v>
      </c>
      <c r="BW27" s="4" t="str">
        <f t="shared" si="37"/>
        <v>999:99.99</v>
      </c>
      <c r="BX27" s="4" t="str">
        <f t="shared" si="38"/>
        <v>999:99.99</v>
      </c>
      <c r="BY27" s="4" t="str">
        <f t="shared" si="39"/>
        <v>999:99.99</v>
      </c>
      <c r="BZ27" s="4" t="str">
        <f t="shared" si="40"/>
        <v>999:99.99</v>
      </c>
      <c r="CA27" s="4" t="str">
        <f t="shared" si="41"/>
        <v>999:99.99</v>
      </c>
      <c r="CB27" s="4" t="str">
        <f t="shared" si="42"/>
        <v>999:99.99</v>
      </c>
      <c r="CC27" s="4" t="str">
        <f t="shared" si="43"/>
        <v>999:99.99</v>
      </c>
      <c r="CD27" s="4" t="str">
        <f t="shared" si="44"/>
        <v>999:99.99</v>
      </c>
      <c r="CE27" s="4">
        <f t="shared" si="91"/>
        <v>0</v>
      </c>
      <c r="CF27" s="4">
        <f t="shared" si="92"/>
        <v>0</v>
      </c>
      <c r="CG27" s="4">
        <f t="shared" si="93"/>
        <v>0</v>
      </c>
      <c r="CH27" s="4" t="str">
        <f t="shared" si="45"/>
        <v>19000100</v>
      </c>
      <c r="CI27" s="4" t="str">
        <f t="shared" si="46"/>
        <v/>
      </c>
      <c r="CN27" s="4">
        <v>22</v>
      </c>
      <c r="CO27" s="4" t="s">
        <v>261</v>
      </c>
      <c r="CP27" s="4" t="str">
        <f t="shared" si="64"/>
        <v/>
      </c>
      <c r="CQ27" s="4" t="str">
        <f t="shared" si="65"/>
        <v/>
      </c>
      <c r="CW27" s="194" t="str">
        <f t="shared" si="66"/>
        <v/>
      </c>
      <c r="CX27" s="13">
        <f t="shared" si="67"/>
        <v>0</v>
      </c>
      <c r="CY27" s="13">
        <f t="shared" si="47"/>
        <v>0</v>
      </c>
      <c r="CZ27" s="13">
        <f t="shared" si="48"/>
        <v>0</v>
      </c>
      <c r="DA27" s="13">
        <f t="shared" si="49"/>
        <v>0</v>
      </c>
      <c r="DB27" s="13">
        <f t="shared" si="50"/>
        <v>0</v>
      </c>
      <c r="DC27" s="13">
        <f t="shared" si="51"/>
        <v>0</v>
      </c>
      <c r="DD27" s="13">
        <f t="shared" si="52"/>
        <v>0</v>
      </c>
      <c r="DE27" s="13">
        <f t="shared" si="53"/>
        <v>0</v>
      </c>
      <c r="DF27" s="13">
        <f t="shared" si="54"/>
        <v>0</v>
      </c>
      <c r="DG27" s="13">
        <f t="shared" si="55"/>
        <v>0</v>
      </c>
      <c r="DH27" s="13">
        <f t="shared" si="56"/>
        <v>0</v>
      </c>
      <c r="DI27" s="4">
        <f t="shared" si="68"/>
        <v>0</v>
      </c>
      <c r="DJ27" s="4">
        <f t="shared" si="69"/>
        <v>0</v>
      </c>
      <c r="DK27" s="4">
        <f t="shared" si="70"/>
        <v>0</v>
      </c>
      <c r="DL27" s="4">
        <f t="shared" si="71"/>
        <v>0</v>
      </c>
      <c r="DM27" s="4">
        <f t="shared" si="72"/>
        <v>0</v>
      </c>
      <c r="DN27" s="4">
        <f t="shared" si="73"/>
        <v>0</v>
      </c>
      <c r="DO27" s="4">
        <f t="shared" si="74"/>
        <v>0</v>
      </c>
      <c r="DP27" s="4">
        <f t="shared" si="75"/>
        <v>0</v>
      </c>
      <c r="DQ27" s="4">
        <f t="shared" si="76"/>
        <v>0</v>
      </c>
      <c r="DR27" s="4">
        <f t="shared" si="77"/>
        <v>0</v>
      </c>
      <c r="DV27" s="4" t="str">
        <f t="shared" si="78"/>
        <v/>
      </c>
      <c r="DW27" s="4" t="str">
        <f t="shared" si="79"/>
        <v/>
      </c>
      <c r="DX27" s="4" t="str">
        <f t="shared" si="80"/>
        <v/>
      </c>
      <c r="DY27" s="4" t="str">
        <f t="shared" si="81"/>
        <v/>
      </c>
      <c r="DZ27" s="4" t="str">
        <f t="shared" si="82"/>
        <v/>
      </c>
      <c r="EA27" s="4" t="str">
        <f t="shared" si="83"/>
        <v/>
      </c>
    </row>
    <row r="28" spans="1:131" ht="16.5" customHeight="1" x14ac:dyDescent="0.15">
      <c r="A28" s="164" t="str">
        <f t="shared" si="84"/>
        <v/>
      </c>
      <c r="B28" s="94"/>
      <c r="C28" s="164" t="s">
        <v>186</v>
      </c>
      <c r="D28" s="200" t="str">
        <f t="shared" si="0"/>
        <v/>
      </c>
      <c r="E28" s="202" t="str">
        <f t="shared" si="1"/>
        <v/>
      </c>
      <c r="F28" s="202" t="str">
        <f>IF(ISERROR(VLOOKUP(CI28,CJ$6:$CK$41,2,0)),"",VLOOKUP(CI28,CJ$6:$CK$41,2,0))</f>
        <v/>
      </c>
      <c r="G28" s="95"/>
      <c r="H28" s="95"/>
      <c r="I28" s="95"/>
      <c r="J28" s="95"/>
      <c r="K28" s="193" t="str">
        <f t="shared" si="2"/>
        <v/>
      </c>
      <c r="L28" s="148"/>
      <c r="M28" s="127"/>
      <c r="N28" s="148"/>
      <c r="O28" s="127"/>
      <c r="P28" s="148"/>
      <c r="Q28" s="127"/>
      <c r="R28" s="148"/>
      <c r="S28" s="127"/>
      <c r="T28" s="148"/>
      <c r="U28" s="127"/>
      <c r="V28" s="148"/>
      <c r="W28" s="127"/>
      <c r="X28" s="148"/>
      <c r="Y28" s="127"/>
      <c r="Z28" s="148"/>
      <c r="AA28" s="127"/>
      <c r="AB28" s="148"/>
      <c r="AC28" s="127"/>
      <c r="AD28" s="148"/>
      <c r="AE28" s="127"/>
      <c r="AF28" s="148"/>
      <c r="AG28" s="127"/>
      <c r="AH28" s="164" t="str">
        <f t="shared" si="3"/>
        <v/>
      </c>
      <c r="AI28" s="4" t="str">
        <f t="shared" si="4"/>
        <v/>
      </c>
      <c r="AJ28" s="4" t="str">
        <f t="shared" si="5"/>
        <v/>
      </c>
      <c r="AM28" s="4">
        <f t="shared" si="86"/>
        <v>0</v>
      </c>
      <c r="AN28" s="4">
        <f t="shared" si="87"/>
        <v>0</v>
      </c>
      <c r="AO28" s="4" t="str">
        <f t="shared" si="88"/>
        <v/>
      </c>
      <c r="AP28" s="4" t="str">
        <f t="shared" si="89"/>
        <v/>
      </c>
      <c r="AQ28" s="13">
        <f t="shared" si="60"/>
        <v>0</v>
      </c>
      <c r="AR28" s="4" t="str">
        <f t="shared" si="85"/>
        <v/>
      </c>
      <c r="AS28" s="4">
        <v>0</v>
      </c>
      <c r="AT28" s="4" t="str">
        <f t="shared" si="8"/>
        <v xml:space="preserve"> </v>
      </c>
      <c r="AU28" s="4" t="str">
        <f t="shared" si="90"/>
        <v xml:space="preserve">  </v>
      </c>
      <c r="AV28" s="4" t="str">
        <f t="shared" si="10"/>
        <v/>
      </c>
      <c r="AW28" s="4" t="str">
        <f t="shared" si="11"/>
        <v/>
      </c>
      <c r="AX28" s="4" t="str">
        <f t="shared" si="12"/>
        <v/>
      </c>
      <c r="AY28" s="4" t="str">
        <f t="shared" si="13"/>
        <v/>
      </c>
      <c r="AZ28" s="4" t="str">
        <f t="shared" si="14"/>
        <v/>
      </c>
      <c r="BA28" s="4" t="str">
        <f t="shared" si="15"/>
        <v/>
      </c>
      <c r="BB28" s="4" t="str">
        <f t="shared" si="16"/>
        <v/>
      </c>
      <c r="BC28" s="4" t="str">
        <f t="shared" si="17"/>
        <v/>
      </c>
      <c r="BD28" s="4" t="str">
        <f t="shared" si="18"/>
        <v/>
      </c>
      <c r="BE28" s="4" t="str">
        <f t="shared" si="19"/>
        <v/>
      </c>
      <c r="BF28" s="4" t="str">
        <f t="shared" si="20"/>
        <v/>
      </c>
      <c r="BG28" s="4" t="str">
        <f t="shared" si="21"/>
        <v/>
      </c>
      <c r="BH28" s="4" t="str">
        <f t="shared" si="22"/>
        <v/>
      </c>
      <c r="BI28" s="4" t="str">
        <f t="shared" si="23"/>
        <v/>
      </c>
      <c r="BJ28" s="4" t="str">
        <f t="shared" si="24"/>
        <v/>
      </c>
      <c r="BK28" s="4" t="str">
        <f t="shared" si="25"/>
        <v/>
      </c>
      <c r="BL28" s="4" t="str">
        <f t="shared" si="26"/>
        <v/>
      </c>
      <c r="BM28" s="4" t="str">
        <f t="shared" si="27"/>
        <v/>
      </c>
      <c r="BN28" s="4" t="str">
        <f t="shared" si="28"/>
        <v/>
      </c>
      <c r="BO28" s="4" t="str">
        <f t="shared" si="29"/>
        <v/>
      </c>
      <c r="BP28" s="4" t="str">
        <f t="shared" si="30"/>
        <v/>
      </c>
      <c r="BQ28" s="4" t="str">
        <f t="shared" si="31"/>
        <v/>
      </c>
      <c r="BR28" s="4" t="str">
        <f t="shared" si="32"/>
        <v/>
      </c>
      <c r="BS28" s="4">
        <f t="shared" si="33"/>
        <v>0</v>
      </c>
      <c r="BT28" s="4" t="str">
        <f t="shared" si="34"/>
        <v>999:99.99</v>
      </c>
      <c r="BU28" s="4" t="str">
        <f t="shared" si="35"/>
        <v>999:99.99</v>
      </c>
      <c r="BV28" s="4" t="str">
        <f t="shared" si="36"/>
        <v>999:99.99</v>
      </c>
      <c r="BW28" s="4" t="str">
        <f t="shared" si="37"/>
        <v>999:99.99</v>
      </c>
      <c r="BX28" s="4" t="str">
        <f t="shared" si="38"/>
        <v>999:99.99</v>
      </c>
      <c r="BY28" s="4" t="str">
        <f t="shared" si="39"/>
        <v>999:99.99</v>
      </c>
      <c r="BZ28" s="4" t="str">
        <f t="shared" si="40"/>
        <v>999:99.99</v>
      </c>
      <c r="CA28" s="4" t="str">
        <f t="shared" si="41"/>
        <v>999:99.99</v>
      </c>
      <c r="CB28" s="4" t="str">
        <f t="shared" si="42"/>
        <v>999:99.99</v>
      </c>
      <c r="CC28" s="4" t="str">
        <f t="shared" si="43"/>
        <v>999:99.99</v>
      </c>
      <c r="CD28" s="4" t="str">
        <f t="shared" si="44"/>
        <v>999:99.99</v>
      </c>
      <c r="CE28" s="4">
        <f t="shared" si="91"/>
        <v>0</v>
      </c>
      <c r="CF28" s="4">
        <f t="shared" si="92"/>
        <v>0</v>
      </c>
      <c r="CG28" s="4">
        <f t="shared" si="93"/>
        <v>0</v>
      </c>
      <c r="CH28" s="4" t="str">
        <f t="shared" si="45"/>
        <v>19000100</v>
      </c>
      <c r="CI28" s="4" t="str">
        <f t="shared" si="46"/>
        <v/>
      </c>
      <c r="CN28" s="4">
        <v>23</v>
      </c>
      <c r="CO28" s="4" t="s">
        <v>261</v>
      </c>
      <c r="CP28" s="4" t="str">
        <f t="shared" si="64"/>
        <v/>
      </c>
      <c r="CQ28" s="4" t="str">
        <f t="shared" si="65"/>
        <v/>
      </c>
      <c r="CW28" s="194" t="str">
        <f t="shared" si="66"/>
        <v/>
      </c>
      <c r="CX28" s="13">
        <f t="shared" si="67"/>
        <v>0</v>
      </c>
      <c r="CY28" s="13">
        <f t="shared" si="47"/>
        <v>0</v>
      </c>
      <c r="CZ28" s="13">
        <f t="shared" si="48"/>
        <v>0</v>
      </c>
      <c r="DA28" s="13">
        <f t="shared" si="49"/>
        <v>0</v>
      </c>
      <c r="DB28" s="13">
        <f t="shared" si="50"/>
        <v>0</v>
      </c>
      <c r="DC28" s="13">
        <f t="shared" si="51"/>
        <v>0</v>
      </c>
      <c r="DD28" s="13">
        <f t="shared" si="52"/>
        <v>0</v>
      </c>
      <c r="DE28" s="13">
        <f t="shared" si="53"/>
        <v>0</v>
      </c>
      <c r="DF28" s="13">
        <f t="shared" si="54"/>
        <v>0</v>
      </c>
      <c r="DG28" s="13">
        <f t="shared" si="55"/>
        <v>0</v>
      </c>
      <c r="DH28" s="13">
        <f t="shared" si="56"/>
        <v>0</v>
      </c>
      <c r="DI28" s="4">
        <f t="shared" si="68"/>
        <v>0</v>
      </c>
      <c r="DJ28" s="4">
        <f t="shared" si="69"/>
        <v>0</v>
      </c>
      <c r="DK28" s="4">
        <f t="shared" si="70"/>
        <v>0</v>
      </c>
      <c r="DL28" s="4">
        <f t="shared" si="71"/>
        <v>0</v>
      </c>
      <c r="DM28" s="4">
        <f t="shared" si="72"/>
        <v>0</v>
      </c>
      <c r="DN28" s="4">
        <f t="shared" si="73"/>
        <v>0</v>
      </c>
      <c r="DO28" s="4">
        <f t="shared" si="74"/>
        <v>0</v>
      </c>
      <c r="DP28" s="4">
        <f t="shared" si="75"/>
        <v>0</v>
      </c>
      <c r="DQ28" s="4">
        <f t="shared" si="76"/>
        <v>0</v>
      </c>
      <c r="DR28" s="4">
        <f t="shared" si="77"/>
        <v>0</v>
      </c>
      <c r="DV28" s="4" t="str">
        <f t="shared" si="78"/>
        <v/>
      </c>
      <c r="DW28" s="4" t="str">
        <f t="shared" si="79"/>
        <v/>
      </c>
      <c r="DX28" s="4" t="str">
        <f t="shared" si="80"/>
        <v/>
      </c>
      <c r="DY28" s="4" t="str">
        <f t="shared" si="81"/>
        <v/>
      </c>
      <c r="DZ28" s="4" t="str">
        <f t="shared" si="82"/>
        <v/>
      </c>
      <c r="EA28" s="4" t="str">
        <f t="shared" si="83"/>
        <v/>
      </c>
    </row>
    <row r="29" spans="1:131" ht="16.5" customHeight="1" x14ac:dyDescent="0.15">
      <c r="A29" s="164" t="str">
        <f t="shared" si="84"/>
        <v/>
      </c>
      <c r="B29" s="94"/>
      <c r="C29" s="164" t="s">
        <v>186</v>
      </c>
      <c r="D29" s="200" t="str">
        <f t="shared" si="0"/>
        <v/>
      </c>
      <c r="E29" s="202" t="str">
        <f t="shared" si="1"/>
        <v/>
      </c>
      <c r="F29" s="202" t="str">
        <f>IF(ISERROR(VLOOKUP(CI29,CJ$6:$CK$41,2,0)),"",VLOOKUP(CI29,CJ$6:$CK$41,2,0))</f>
        <v/>
      </c>
      <c r="G29" s="95"/>
      <c r="H29" s="95"/>
      <c r="I29" s="95"/>
      <c r="J29" s="95"/>
      <c r="K29" s="193" t="str">
        <f t="shared" si="2"/>
        <v/>
      </c>
      <c r="L29" s="148"/>
      <c r="M29" s="127"/>
      <c r="N29" s="148"/>
      <c r="O29" s="127"/>
      <c r="P29" s="148"/>
      <c r="Q29" s="127"/>
      <c r="R29" s="148"/>
      <c r="S29" s="127"/>
      <c r="T29" s="148"/>
      <c r="U29" s="127"/>
      <c r="V29" s="148"/>
      <c r="W29" s="127"/>
      <c r="X29" s="148"/>
      <c r="Y29" s="127"/>
      <c r="Z29" s="148"/>
      <c r="AA29" s="127"/>
      <c r="AB29" s="148"/>
      <c r="AC29" s="127"/>
      <c r="AD29" s="148"/>
      <c r="AE29" s="127"/>
      <c r="AF29" s="148"/>
      <c r="AG29" s="127"/>
      <c r="AH29" s="164" t="str">
        <f t="shared" si="3"/>
        <v/>
      </c>
      <c r="AI29" s="4" t="str">
        <f t="shared" si="4"/>
        <v/>
      </c>
      <c r="AJ29" s="4" t="str">
        <f t="shared" si="5"/>
        <v/>
      </c>
      <c r="AM29" s="4">
        <f t="shared" si="86"/>
        <v>0</v>
      </c>
      <c r="AN29" s="4">
        <f t="shared" si="87"/>
        <v>0</v>
      </c>
      <c r="AO29" s="4" t="str">
        <f t="shared" si="88"/>
        <v/>
      </c>
      <c r="AP29" s="4" t="str">
        <f t="shared" si="89"/>
        <v/>
      </c>
      <c r="AQ29" s="13">
        <f t="shared" si="60"/>
        <v>0</v>
      </c>
      <c r="AR29" s="4" t="str">
        <f t="shared" si="85"/>
        <v/>
      </c>
      <c r="AS29" s="4">
        <v>0</v>
      </c>
      <c r="AT29" s="4" t="str">
        <f t="shared" si="8"/>
        <v xml:space="preserve"> </v>
      </c>
      <c r="AU29" s="4" t="str">
        <f t="shared" si="90"/>
        <v xml:space="preserve">  </v>
      </c>
      <c r="AV29" s="4" t="str">
        <f t="shared" si="10"/>
        <v/>
      </c>
      <c r="AW29" s="4" t="str">
        <f t="shared" si="11"/>
        <v/>
      </c>
      <c r="AX29" s="4" t="str">
        <f t="shared" si="12"/>
        <v/>
      </c>
      <c r="AY29" s="4" t="str">
        <f t="shared" si="13"/>
        <v/>
      </c>
      <c r="AZ29" s="4" t="str">
        <f t="shared" si="14"/>
        <v/>
      </c>
      <c r="BA29" s="4" t="str">
        <f t="shared" si="15"/>
        <v/>
      </c>
      <c r="BB29" s="4" t="str">
        <f t="shared" si="16"/>
        <v/>
      </c>
      <c r="BC29" s="4" t="str">
        <f t="shared" si="17"/>
        <v/>
      </c>
      <c r="BD29" s="4" t="str">
        <f t="shared" si="18"/>
        <v/>
      </c>
      <c r="BE29" s="4" t="str">
        <f t="shared" si="19"/>
        <v/>
      </c>
      <c r="BF29" s="4" t="str">
        <f t="shared" si="20"/>
        <v/>
      </c>
      <c r="BG29" s="4" t="str">
        <f t="shared" si="21"/>
        <v/>
      </c>
      <c r="BH29" s="4" t="str">
        <f t="shared" si="22"/>
        <v/>
      </c>
      <c r="BI29" s="4" t="str">
        <f t="shared" si="23"/>
        <v/>
      </c>
      <c r="BJ29" s="4" t="str">
        <f t="shared" si="24"/>
        <v/>
      </c>
      <c r="BK29" s="4" t="str">
        <f t="shared" si="25"/>
        <v/>
      </c>
      <c r="BL29" s="4" t="str">
        <f t="shared" si="26"/>
        <v/>
      </c>
      <c r="BM29" s="4" t="str">
        <f t="shared" si="27"/>
        <v/>
      </c>
      <c r="BN29" s="4" t="str">
        <f t="shared" si="28"/>
        <v/>
      </c>
      <c r="BO29" s="4" t="str">
        <f t="shared" si="29"/>
        <v/>
      </c>
      <c r="BP29" s="4" t="str">
        <f t="shared" si="30"/>
        <v/>
      </c>
      <c r="BQ29" s="4" t="str">
        <f t="shared" si="31"/>
        <v/>
      </c>
      <c r="BR29" s="4" t="str">
        <f t="shared" si="32"/>
        <v/>
      </c>
      <c r="BS29" s="4">
        <f t="shared" si="33"/>
        <v>0</v>
      </c>
      <c r="BT29" s="4" t="str">
        <f t="shared" si="34"/>
        <v>999:99.99</v>
      </c>
      <c r="BU29" s="4" t="str">
        <f t="shared" si="35"/>
        <v>999:99.99</v>
      </c>
      <c r="BV29" s="4" t="str">
        <f t="shared" si="36"/>
        <v>999:99.99</v>
      </c>
      <c r="BW29" s="4" t="str">
        <f t="shared" si="37"/>
        <v>999:99.99</v>
      </c>
      <c r="BX29" s="4" t="str">
        <f t="shared" si="38"/>
        <v>999:99.99</v>
      </c>
      <c r="BY29" s="4" t="str">
        <f t="shared" si="39"/>
        <v>999:99.99</v>
      </c>
      <c r="BZ29" s="4" t="str">
        <f t="shared" si="40"/>
        <v>999:99.99</v>
      </c>
      <c r="CA29" s="4" t="str">
        <f t="shared" si="41"/>
        <v>999:99.99</v>
      </c>
      <c r="CB29" s="4" t="str">
        <f t="shared" si="42"/>
        <v>999:99.99</v>
      </c>
      <c r="CC29" s="4" t="str">
        <f t="shared" si="43"/>
        <v>999:99.99</v>
      </c>
      <c r="CD29" s="4" t="str">
        <f t="shared" si="44"/>
        <v>999:99.99</v>
      </c>
      <c r="CE29" s="4">
        <f t="shared" si="91"/>
        <v>0</v>
      </c>
      <c r="CF29" s="4">
        <f t="shared" si="92"/>
        <v>0</v>
      </c>
      <c r="CG29" s="4">
        <f t="shared" si="93"/>
        <v>0</v>
      </c>
      <c r="CH29" s="4" t="str">
        <f t="shared" si="45"/>
        <v>19000100</v>
      </c>
      <c r="CI29" s="4" t="str">
        <f t="shared" si="46"/>
        <v/>
      </c>
      <c r="CN29" s="4">
        <v>24</v>
      </c>
      <c r="CO29" s="4" t="s">
        <v>261</v>
      </c>
      <c r="CP29" s="4" t="str">
        <f t="shared" si="64"/>
        <v/>
      </c>
      <c r="CQ29" s="4" t="str">
        <f t="shared" si="65"/>
        <v/>
      </c>
      <c r="CW29" s="194" t="str">
        <f t="shared" si="66"/>
        <v/>
      </c>
      <c r="CX29" s="13">
        <f t="shared" si="67"/>
        <v>0</v>
      </c>
      <c r="CY29" s="13">
        <f t="shared" si="47"/>
        <v>0</v>
      </c>
      <c r="CZ29" s="13">
        <f t="shared" si="48"/>
        <v>0</v>
      </c>
      <c r="DA29" s="13">
        <f t="shared" si="49"/>
        <v>0</v>
      </c>
      <c r="DB29" s="13">
        <f t="shared" si="50"/>
        <v>0</v>
      </c>
      <c r="DC29" s="13">
        <f t="shared" si="51"/>
        <v>0</v>
      </c>
      <c r="DD29" s="13">
        <f t="shared" si="52"/>
        <v>0</v>
      </c>
      <c r="DE29" s="13">
        <f t="shared" si="53"/>
        <v>0</v>
      </c>
      <c r="DF29" s="13">
        <f t="shared" si="54"/>
        <v>0</v>
      </c>
      <c r="DG29" s="13">
        <f t="shared" si="55"/>
        <v>0</v>
      </c>
      <c r="DH29" s="13">
        <f t="shared" si="56"/>
        <v>0</v>
      </c>
      <c r="DI29" s="4">
        <f t="shared" si="68"/>
        <v>0</v>
      </c>
      <c r="DJ29" s="4">
        <f t="shared" si="69"/>
        <v>0</v>
      </c>
      <c r="DK29" s="4">
        <f t="shared" si="70"/>
        <v>0</v>
      </c>
      <c r="DL29" s="4">
        <f t="shared" si="71"/>
        <v>0</v>
      </c>
      <c r="DM29" s="4">
        <f t="shared" si="72"/>
        <v>0</v>
      </c>
      <c r="DN29" s="4">
        <f t="shared" si="73"/>
        <v>0</v>
      </c>
      <c r="DO29" s="4">
        <f t="shared" si="74"/>
        <v>0</v>
      </c>
      <c r="DP29" s="4">
        <f t="shared" si="75"/>
        <v>0</v>
      </c>
      <c r="DQ29" s="4">
        <f t="shared" si="76"/>
        <v>0</v>
      </c>
      <c r="DR29" s="4">
        <f t="shared" si="77"/>
        <v>0</v>
      </c>
      <c r="DV29" s="4" t="str">
        <f t="shared" si="78"/>
        <v/>
      </c>
      <c r="DW29" s="4" t="str">
        <f t="shared" si="79"/>
        <v/>
      </c>
      <c r="DX29" s="4" t="str">
        <f t="shared" si="80"/>
        <v/>
      </c>
      <c r="DY29" s="4" t="str">
        <f t="shared" si="81"/>
        <v/>
      </c>
      <c r="DZ29" s="4" t="str">
        <f t="shared" si="82"/>
        <v/>
      </c>
      <c r="EA29" s="4" t="str">
        <f t="shared" si="83"/>
        <v/>
      </c>
    </row>
    <row r="30" spans="1:131" ht="16.5" customHeight="1" x14ac:dyDescent="0.15">
      <c r="A30" s="164" t="str">
        <f t="shared" si="84"/>
        <v/>
      </c>
      <c r="B30" s="94"/>
      <c r="C30" s="164" t="s">
        <v>186</v>
      </c>
      <c r="D30" s="200" t="str">
        <f t="shared" si="0"/>
        <v/>
      </c>
      <c r="E30" s="202" t="str">
        <f t="shared" si="1"/>
        <v/>
      </c>
      <c r="F30" s="202" t="str">
        <f>IF(ISERROR(VLOOKUP(CI30,CJ$6:$CK$41,2,0)),"",VLOOKUP(CI30,CJ$6:$CK$41,2,0))</f>
        <v/>
      </c>
      <c r="G30" s="95"/>
      <c r="H30" s="95"/>
      <c r="I30" s="95"/>
      <c r="J30" s="95"/>
      <c r="K30" s="193" t="str">
        <f t="shared" si="2"/>
        <v/>
      </c>
      <c r="L30" s="148"/>
      <c r="M30" s="127"/>
      <c r="N30" s="148"/>
      <c r="O30" s="127"/>
      <c r="P30" s="148"/>
      <c r="Q30" s="127"/>
      <c r="R30" s="148"/>
      <c r="S30" s="127"/>
      <c r="T30" s="148"/>
      <c r="U30" s="127"/>
      <c r="V30" s="148"/>
      <c r="W30" s="127"/>
      <c r="X30" s="148"/>
      <c r="Y30" s="127"/>
      <c r="Z30" s="148"/>
      <c r="AA30" s="127"/>
      <c r="AB30" s="148"/>
      <c r="AC30" s="127"/>
      <c r="AD30" s="148"/>
      <c r="AE30" s="127"/>
      <c r="AF30" s="148"/>
      <c r="AG30" s="127"/>
      <c r="AH30" s="164" t="str">
        <f t="shared" si="3"/>
        <v/>
      </c>
      <c r="AI30" s="4" t="str">
        <f t="shared" si="4"/>
        <v/>
      </c>
      <c r="AJ30" s="4" t="str">
        <f t="shared" si="5"/>
        <v/>
      </c>
      <c r="AM30" s="4">
        <f t="shared" si="86"/>
        <v>0</v>
      </c>
      <c r="AN30" s="4">
        <f t="shared" si="87"/>
        <v>0</v>
      </c>
      <c r="AO30" s="4" t="str">
        <f t="shared" si="88"/>
        <v/>
      </c>
      <c r="AP30" s="4" t="str">
        <f t="shared" si="89"/>
        <v/>
      </c>
      <c r="AQ30" s="13">
        <f t="shared" si="60"/>
        <v>0</v>
      </c>
      <c r="AR30" s="4" t="str">
        <f t="shared" si="85"/>
        <v/>
      </c>
      <c r="AS30" s="4">
        <v>0</v>
      </c>
      <c r="AT30" s="4" t="str">
        <f t="shared" si="8"/>
        <v xml:space="preserve"> </v>
      </c>
      <c r="AU30" s="4" t="str">
        <f t="shared" si="90"/>
        <v xml:space="preserve">  </v>
      </c>
      <c r="AV30" s="4" t="str">
        <f t="shared" si="10"/>
        <v/>
      </c>
      <c r="AW30" s="4" t="str">
        <f t="shared" si="11"/>
        <v/>
      </c>
      <c r="AX30" s="4" t="str">
        <f t="shared" si="12"/>
        <v/>
      </c>
      <c r="AY30" s="4" t="str">
        <f t="shared" si="13"/>
        <v/>
      </c>
      <c r="AZ30" s="4" t="str">
        <f t="shared" si="14"/>
        <v/>
      </c>
      <c r="BA30" s="4" t="str">
        <f t="shared" si="15"/>
        <v/>
      </c>
      <c r="BB30" s="4" t="str">
        <f t="shared" si="16"/>
        <v/>
      </c>
      <c r="BC30" s="4" t="str">
        <f t="shared" si="17"/>
        <v/>
      </c>
      <c r="BD30" s="4" t="str">
        <f t="shared" si="18"/>
        <v/>
      </c>
      <c r="BE30" s="4" t="str">
        <f t="shared" si="19"/>
        <v/>
      </c>
      <c r="BF30" s="4" t="str">
        <f t="shared" si="20"/>
        <v/>
      </c>
      <c r="BG30" s="4" t="str">
        <f t="shared" si="21"/>
        <v/>
      </c>
      <c r="BH30" s="4" t="str">
        <f t="shared" si="22"/>
        <v/>
      </c>
      <c r="BI30" s="4" t="str">
        <f t="shared" si="23"/>
        <v/>
      </c>
      <c r="BJ30" s="4" t="str">
        <f t="shared" si="24"/>
        <v/>
      </c>
      <c r="BK30" s="4" t="str">
        <f t="shared" si="25"/>
        <v/>
      </c>
      <c r="BL30" s="4" t="str">
        <f t="shared" si="26"/>
        <v/>
      </c>
      <c r="BM30" s="4" t="str">
        <f t="shared" si="27"/>
        <v/>
      </c>
      <c r="BN30" s="4" t="str">
        <f t="shared" si="28"/>
        <v/>
      </c>
      <c r="BO30" s="4" t="str">
        <f t="shared" si="29"/>
        <v/>
      </c>
      <c r="BP30" s="4" t="str">
        <f t="shared" si="30"/>
        <v/>
      </c>
      <c r="BQ30" s="4" t="str">
        <f t="shared" si="31"/>
        <v/>
      </c>
      <c r="BR30" s="4" t="str">
        <f t="shared" si="32"/>
        <v/>
      </c>
      <c r="BS30" s="4">
        <f t="shared" si="33"/>
        <v>0</v>
      </c>
      <c r="BT30" s="4" t="str">
        <f t="shared" si="34"/>
        <v>999:99.99</v>
      </c>
      <c r="BU30" s="4" t="str">
        <f t="shared" si="35"/>
        <v>999:99.99</v>
      </c>
      <c r="BV30" s="4" t="str">
        <f t="shared" si="36"/>
        <v>999:99.99</v>
      </c>
      <c r="BW30" s="4" t="str">
        <f t="shared" si="37"/>
        <v>999:99.99</v>
      </c>
      <c r="BX30" s="4" t="str">
        <f t="shared" si="38"/>
        <v>999:99.99</v>
      </c>
      <c r="BY30" s="4" t="str">
        <f t="shared" si="39"/>
        <v>999:99.99</v>
      </c>
      <c r="BZ30" s="4" t="str">
        <f t="shared" si="40"/>
        <v>999:99.99</v>
      </c>
      <c r="CA30" s="4" t="str">
        <f t="shared" si="41"/>
        <v>999:99.99</v>
      </c>
      <c r="CB30" s="4" t="str">
        <f t="shared" si="42"/>
        <v>999:99.99</v>
      </c>
      <c r="CC30" s="4" t="str">
        <f t="shared" si="43"/>
        <v>999:99.99</v>
      </c>
      <c r="CD30" s="4" t="str">
        <f t="shared" si="44"/>
        <v>999:99.99</v>
      </c>
      <c r="CE30" s="4">
        <f t="shared" si="91"/>
        <v>0</v>
      </c>
      <c r="CF30" s="4">
        <f t="shared" si="92"/>
        <v>0</v>
      </c>
      <c r="CG30" s="4">
        <f t="shared" si="93"/>
        <v>0</v>
      </c>
      <c r="CH30" s="4" t="str">
        <f t="shared" si="45"/>
        <v>19000100</v>
      </c>
      <c r="CI30" s="4" t="str">
        <f t="shared" si="46"/>
        <v/>
      </c>
      <c r="CN30" s="4">
        <v>25</v>
      </c>
      <c r="CO30" s="4" t="s">
        <v>261</v>
      </c>
      <c r="CP30" s="4" t="str">
        <f t="shared" si="64"/>
        <v/>
      </c>
      <c r="CQ30" s="4" t="str">
        <f t="shared" si="65"/>
        <v/>
      </c>
      <c r="CW30" s="194" t="str">
        <f t="shared" si="66"/>
        <v/>
      </c>
      <c r="CX30" s="13">
        <f t="shared" si="67"/>
        <v>0</v>
      </c>
      <c r="CY30" s="13">
        <f t="shared" si="47"/>
        <v>0</v>
      </c>
      <c r="CZ30" s="13">
        <f t="shared" si="48"/>
        <v>0</v>
      </c>
      <c r="DA30" s="13">
        <f t="shared" si="49"/>
        <v>0</v>
      </c>
      <c r="DB30" s="13">
        <f t="shared" si="50"/>
        <v>0</v>
      </c>
      <c r="DC30" s="13">
        <f t="shared" si="51"/>
        <v>0</v>
      </c>
      <c r="DD30" s="13">
        <f t="shared" si="52"/>
        <v>0</v>
      </c>
      <c r="DE30" s="13">
        <f t="shared" si="53"/>
        <v>0</v>
      </c>
      <c r="DF30" s="13">
        <f t="shared" si="54"/>
        <v>0</v>
      </c>
      <c r="DG30" s="13">
        <f t="shared" si="55"/>
        <v>0</v>
      </c>
      <c r="DH30" s="13">
        <f t="shared" si="56"/>
        <v>0</v>
      </c>
      <c r="DI30" s="4">
        <f t="shared" si="68"/>
        <v>0</v>
      </c>
      <c r="DJ30" s="4">
        <f t="shared" si="69"/>
        <v>0</v>
      </c>
      <c r="DK30" s="4">
        <f t="shared" si="70"/>
        <v>0</v>
      </c>
      <c r="DL30" s="4">
        <f t="shared" si="71"/>
        <v>0</v>
      </c>
      <c r="DM30" s="4">
        <f t="shared" si="72"/>
        <v>0</v>
      </c>
      <c r="DN30" s="4">
        <f t="shared" si="73"/>
        <v>0</v>
      </c>
      <c r="DO30" s="4">
        <f t="shared" si="74"/>
        <v>0</v>
      </c>
      <c r="DP30" s="4">
        <f t="shared" si="75"/>
        <v>0</v>
      </c>
      <c r="DQ30" s="4">
        <f t="shared" si="76"/>
        <v>0</v>
      </c>
      <c r="DR30" s="4">
        <f t="shared" si="77"/>
        <v>0</v>
      </c>
      <c r="DV30" s="4" t="str">
        <f t="shared" si="78"/>
        <v/>
      </c>
      <c r="DW30" s="4" t="str">
        <f t="shared" si="79"/>
        <v/>
      </c>
      <c r="DX30" s="4" t="str">
        <f t="shared" si="80"/>
        <v/>
      </c>
      <c r="DY30" s="4" t="str">
        <f t="shared" si="81"/>
        <v/>
      </c>
      <c r="DZ30" s="4" t="str">
        <f t="shared" si="82"/>
        <v/>
      </c>
      <c r="EA30" s="4" t="str">
        <f t="shared" si="83"/>
        <v/>
      </c>
    </row>
    <row r="31" spans="1:131" ht="16.5" customHeight="1" x14ac:dyDescent="0.15">
      <c r="A31" s="164" t="str">
        <f t="shared" si="84"/>
        <v/>
      </c>
      <c r="B31" s="94"/>
      <c r="C31" s="164" t="s">
        <v>186</v>
      </c>
      <c r="D31" s="200" t="str">
        <f t="shared" si="0"/>
        <v/>
      </c>
      <c r="E31" s="202" t="str">
        <f t="shared" si="1"/>
        <v/>
      </c>
      <c r="F31" s="202" t="str">
        <f>IF(ISERROR(VLOOKUP(CI31,CJ$6:$CK$41,2,0)),"",VLOOKUP(CI31,CJ$6:$CK$41,2,0))</f>
        <v/>
      </c>
      <c r="G31" s="95"/>
      <c r="H31" s="95"/>
      <c r="I31" s="95"/>
      <c r="J31" s="95"/>
      <c r="K31" s="193" t="str">
        <f t="shared" si="2"/>
        <v/>
      </c>
      <c r="L31" s="148"/>
      <c r="M31" s="127"/>
      <c r="N31" s="148"/>
      <c r="O31" s="127"/>
      <c r="P31" s="148"/>
      <c r="Q31" s="127"/>
      <c r="R31" s="148"/>
      <c r="S31" s="127"/>
      <c r="T31" s="148"/>
      <c r="U31" s="127"/>
      <c r="V31" s="148"/>
      <c r="W31" s="127"/>
      <c r="X31" s="148"/>
      <c r="Y31" s="127"/>
      <c r="Z31" s="148"/>
      <c r="AA31" s="127"/>
      <c r="AB31" s="148"/>
      <c r="AC31" s="127"/>
      <c r="AD31" s="148"/>
      <c r="AE31" s="127"/>
      <c r="AF31" s="148"/>
      <c r="AG31" s="127"/>
      <c r="AH31" s="164" t="str">
        <f t="shared" si="3"/>
        <v/>
      </c>
      <c r="AI31" s="4" t="str">
        <f t="shared" si="4"/>
        <v/>
      </c>
      <c r="AJ31" s="4" t="str">
        <f t="shared" si="5"/>
        <v/>
      </c>
      <c r="AM31" s="4">
        <f t="shared" si="86"/>
        <v>0</v>
      </c>
      <c r="AN31" s="4">
        <f t="shared" si="87"/>
        <v>0</v>
      </c>
      <c r="AO31" s="4" t="str">
        <f t="shared" si="88"/>
        <v/>
      </c>
      <c r="AP31" s="4" t="str">
        <f t="shared" si="89"/>
        <v/>
      </c>
      <c r="AQ31" s="13">
        <f t="shared" si="60"/>
        <v>0</v>
      </c>
      <c r="AR31" s="4" t="str">
        <f t="shared" si="85"/>
        <v/>
      </c>
      <c r="AS31" s="4">
        <v>0</v>
      </c>
      <c r="AT31" s="4" t="str">
        <f t="shared" si="8"/>
        <v xml:space="preserve"> </v>
      </c>
      <c r="AU31" s="4" t="str">
        <f t="shared" si="90"/>
        <v xml:space="preserve">  </v>
      </c>
      <c r="AV31" s="4" t="str">
        <f t="shared" si="10"/>
        <v/>
      </c>
      <c r="AW31" s="4" t="str">
        <f t="shared" si="11"/>
        <v/>
      </c>
      <c r="AX31" s="4" t="str">
        <f t="shared" si="12"/>
        <v/>
      </c>
      <c r="AY31" s="4" t="str">
        <f t="shared" si="13"/>
        <v/>
      </c>
      <c r="AZ31" s="4" t="str">
        <f t="shared" si="14"/>
        <v/>
      </c>
      <c r="BA31" s="4" t="str">
        <f t="shared" si="15"/>
        <v/>
      </c>
      <c r="BB31" s="4" t="str">
        <f t="shared" si="16"/>
        <v/>
      </c>
      <c r="BC31" s="4" t="str">
        <f t="shared" si="17"/>
        <v/>
      </c>
      <c r="BD31" s="4" t="str">
        <f t="shared" si="18"/>
        <v/>
      </c>
      <c r="BE31" s="4" t="str">
        <f t="shared" si="19"/>
        <v/>
      </c>
      <c r="BF31" s="4" t="str">
        <f t="shared" si="20"/>
        <v/>
      </c>
      <c r="BG31" s="4" t="str">
        <f t="shared" si="21"/>
        <v/>
      </c>
      <c r="BH31" s="4" t="str">
        <f t="shared" si="22"/>
        <v/>
      </c>
      <c r="BI31" s="4" t="str">
        <f t="shared" si="23"/>
        <v/>
      </c>
      <c r="BJ31" s="4" t="str">
        <f t="shared" si="24"/>
        <v/>
      </c>
      <c r="BK31" s="4" t="str">
        <f t="shared" si="25"/>
        <v/>
      </c>
      <c r="BL31" s="4" t="str">
        <f t="shared" si="26"/>
        <v/>
      </c>
      <c r="BM31" s="4" t="str">
        <f t="shared" si="27"/>
        <v/>
      </c>
      <c r="BN31" s="4" t="str">
        <f t="shared" si="28"/>
        <v/>
      </c>
      <c r="BO31" s="4" t="str">
        <f t="shared" si="29"/>
        <v/>
      </c>
      <c r="BP31" s="4" t="str">
        <f t="shared" si="30"/>
        <v/>
      </c>
      <c r="BQ31" s="4" t="str">
        <f t="shared" si="31"/>
        <v/>
      </c>
      <c r="BR31" s="4" t="str">
        <f t="shared" si="32"/>
        <v/>
      </c>
      <c r="BS31" s="4">
        <f t="shared" si="33"/>
        <v>0</v>
      </c>
      <c r="BT31" s="4" t="str">
        <f t="shared" si="34"/>
        <v>999:99.99</v>
      </c>
      <c r="BU31" s="4" t="str">
        <f t="shared" si="35"/>
        <v>999:99.99</v>
      </c>
      <c r="BV31" s="4" t="str">
        <f t="shared" si="36"/>
        <v>999:99.99</v>
      </c>
      <c r="BW31" s="4" t="str">
        <f t="shared" si="37"/>
        <v>999:99.99</v>
      </c>
      <c r="BX31" s="4" t="str">
        <f t="shared" si="38"/>
        <v>999:99.99</v>
      </c>
      <c r="BY31" s="4" t="str">
        <f t="shared" si="39"/>
        <v>999:99.99</v>
      </c>
      <c r="BZ31" s="4" t="str">
        <f t="shared" si="40"/>
        <v>999:99.99</v>
      </c>
      <c r="CA31" s="4" t="str">
        <f t="shared" si="41"/>
        <v>999:99.99</v>
      </c>
      <c r="CB31" s="4" t="str">
        <f t="shared" si="42"/>
        <v>999:99.99</v>
      </c>
      <c r="CC31" s="4" t="str">
        <f t="shared" si="43"/>
        <v>999:99.99</v>
      </c>
      <c r="CD31" s="4" t="str">
        <f t="shared" si="44"/>
        <v>999:99.99</v>
      </c>
      <c r="CE31" s="4">
        <f t="shared" si="91"/>
        <v>0</v>
      </c>
      <c r="CF31" s="4">
        <f t="shared" si="92"/>
        <v>0</v>
      </c>
      <c r="CG31" s="4">
        <f t="shared" si="93"/>
        <v>0</v>
      </c>
      <c r="CH31" s="4" t="str">
        <f t="shared" si="45"/>
        <v>19000100</v>
      </c>
      <c r="CI31" s="4" t="str">
        <f t="shared" si="46"/>
        <v/>
      </c>
      <c r="CN31" s="4">
        <v>26</v>
      </c>
      <c r="CO31" s="4" t="s">
        <v>262</v>
      </c>
      <c r="CP31" s="4" t="str">
        <f t="shared" si="64"/>
        <v/>
      </c>
      <c r="CQ31" s="4" t="str">
        <f t="shared" si="65"/>
        <v/>
      </c>
      <c r="CW31" s="194" t="str">
        <f t="shared" si="66"/>
        <v/>
      </c>
      <c r="CX31" s="13">
        <f t="shared" si="67"/>
        <v>0</v>
      </c>
      <c r="CY31" s="13">
        <f t="shared" si="47"/>
        <v>0</v>
      </c>
      <c r="CZ31" s="13">
        <f t="shared" si="48"/>
        <v>0</v>
      </c>
      <c r="DA31" s="13">
        <f t="shared" si="49"/>
        <v>0</v>
      </c>
      <c r="DB31" s="13">
        <f t="shared" si="50"/>
        <v>0</v>
      </c>
      <c r="DC31" s="13">
        <f t="shared" si="51"/>
        <v>0</v>
      </c>
      <c r="DD31" s="13">
        <f t="shared" si="52"/>
        <v>0</v>
      </c>
      <c r="DE31" s="13">
        <f t="shared" si="53"/>
        <v>0</v>
      </c>
      <c r="DF31" s="13">
        <f t="shared" si="54"/>
        <v>0</v>
      </c>
      <c r="DG31" s="13">
        <f t="shared" si="55"/>
        <v>0</v>
      </c>
      <c r="DH31" s="13">
        <f t="shared" si="56"/>
        <v>0</v>
      </c>
      <c r="DI31" s="4">
        <f t="shared" si="68"/>
        <v>0</v>
      </c>
      <c r="DJ31" s="4">
        <f t="shared" si="69"/>
        <v>0</v>
      </c>
      <c r="DK31" s="4">
        <f t="shared" si="70"/>
        <v>0</v>
      </c>
      <c r="DL31" s="4">
        <f t="shared" si="71"/>
        <v>0</v>
      </c>
      <c r="DM31" s="4">
        <f t="shared" si="72"/>
        <v>0</v>
      </c>
      <c r="DN31" s="4">
        <f t="shared" si="73"/>
        <v>0</v>
      </c>
      <c r="DO31" s="4">
        <f t="shared" si="74"/>
        <v>0</v>
      </c>
      <c r="DP31" s="4">
        <f t="shared" si="75"/>
        <v>0</v>
      </c>
      <c r="DQ31" s="4">
        <f t="shared" si="76"/>
        <v>0</v>
      </c>
      <c r="DR31" s="4">
        <f t="shared" si="77"/>
        <v>0</v>
      </c>
      <c r="DV31" s="4" t="str">
        <f t="shared" si="78"/>
        <v/>
      </c>
      <c r="DW31" s="4" t="str">
        <f t="shared" si="79"/>
        <v/>
      </c>
      <c r="DX31" s="4" t="str">
        <f t="shared" si="80"/>
        <v/>
      </c>
      <c r="DY31" s="4" t="str">
        <f t="shared" si="81"/>
        <v/>
      </c>
      <c r="DZ31" s="4" t="str">
        <f t="shared" si="82"/>
        <v/>
      </c>
      <c r="EA31" s="4" t="str">
        <f t="shared" si="83"/>
        <v/>
      </c>
    </row>
    <row r="32" spans="1:131" ht="16.5" customHeight="1" x14ac:dyDescent="0.15">
      <c r="A32" s="164" t="str">
        <f t="shared" si="84"/>
        <v/>
      </c>
      <c r="B32" s="94"/>
      <c r="C32" s="164" t="s">
        <v>186</v>
      </c>
      <c r="D32" s="200" t="str">
        <f t="shared" si="0"/>
        <v/>
      </c>
      <c r="E32" s="202" t="str">
        <f t="shared" si="1"/>
        <v/>
      </c>
      <c r="F32" s="202" t="str">
        <f>IF(ISERROR(VLOOKUP(CI32,CJ$6:$CK$41,2,0)),"",VLOOKUP(CI32,CJ$6:$CK$41,2,0))</f>
        <v/>
      </c>
      <c r="G32" s="95"/>
      <c r="H32" s="95"/>
      <c r="I32" s="95"/>
      <c r="J32" s="95"/>
      <c r="K32" s="193" t="str">
        <f t="shared" si="2"/>
        <v/>
      </c>
      <c r="L32" s="148"/>
      <c r="M32" s="127"/>
      <c r="N32" s="148"/>
      <c r="O32" s="127"/>
      <c r="P32" s="148"/>
      <c r="Q32" s="127"/>
      <c r="R32" s="148"/>
      <c r="S32" s="127"/>
      <c r="T32" s="148"/>
      <c r="U32" s="127"/>
      <c r="V32" s="148"/>
      <c r="W32" s="127"/>
      <c r="X32" s="148"/>
      <c r="Y32" s="127"/>
      <c r="Z32" s="148"/>
      <c r="AA32" s="127"/>
      <c r="AB32" s="148"/>
      <c r="AC32" s="127"/>
      <c r="AD32" s="148"/>
      <c r="AE32" s="127"/>
      <c r="AF32" s="148"/>
      <c r="AG32" s="127"/>
      <c r="AH32" s="164" t="str">
        <f t="shared" si="3"/>
        <v/>
      </c>
      <c r="AI32" s="4" t="str">
        <f t="shared" si="4"/>
        <v/>
      </c>
      <c r="AJ32" s="4" t="str">
        <f t="shared" si="5"/>
        <v/>
      </c>
      <c r="AM32" s="4">
        <f t="shared" si="86"/>
        <v>0</v>
      </c>
      <c r="AN32" s="4">
        <f t="shared" si="87"/>
        <v>0</v>
      </c>
      <c r="AO32" s="4" t="str">
        <f t="shared" si="88"/>
        <v/>
      </c>
      <c r="AP32" s="4" t="str">
        <f t="shared" si="89"/>
        <v/>
      </c>
      <c r="AQ32" s="13">
        <f t="shared" si="60"/>
        <v>0</v>
      </c>
      <c r="AR32" s="4" t="str">
        <f t="shared" si="85"/>
        <v/>
      </c>
      <c r="AS32" s="4">
        <v>0</v>
      </c>
      <c r="AT32" s="4" t="str">
        <f t="shared" si="8"/>
        <v xml:space="preserve"> </v>
      </c>
      <c r="AU32" s="4" t="str">
        <f t="shared" si="90"/>
        <v xml:space="preserve">  </v>
      </c>
      <c r="AV32" s="4" t="str">
        <f t="shared" si="10"/>
        <v/>
      </c>
      <c r="AW32" s="4" t="str">
        <f t="shared" si="11"/>
        <v/>
      </c>
      <c r="AX32" s="4" t="str">
        <f t="shared" si="12"/>
        <v/>
      </c>
      <c r="AY32" s="4" t="str">
        <f t="shared" si="13"/>
        <v/>
      </c>
      <c r="AZ32" s="4" t="str">
        <f t="shared" si="14"/>
        <v/>
      </c>
      <c r="BA32" s="4" t="str">
        <f t="shared" si="15"/>
        <v/>
      </c>
      <c r="BB32" s="4" t="str">
        <f t="shared" si="16"/>
        <v/>
      </c>
      <c r="BC32" s="4" t="str">
        <f t="shared" si="17"/>
        <v/>
      </c>
      <c r="BD32" s="4" t="str">
        <f t="shared" si="18"/>
        <v/>
      </c>
      <c r="BE32" s="4" t="str">
        <f t="shared" si="19"/>
        <v/>
      </c>
      <c r="BF32" s="4" t="str">
        <f t="shared" si="20"/>
        <v/>
      </c>
      <c r="BG32" s="4" t="str">
        <f t="shared" si="21"/>
        <v/>
      </c>
      <c r="BH32" s="4" t="str">
        <f t="shared" si="22"/>
        <v/>
      </c>
      <c r="BI32" s="4" t="str">
        <f t="shared" si="23"/>
        <v/>
      </c>
      <c r="BJ32" s="4" t="str">
        <f t="shared" si="24"/>
        <v/>
      </c>
      <c r="BK32" s="4" t="str">
        <f t="shared" si="25"/>
        <v/>
      </c>
      <c r="BL32" s="4" t="str">
        <f t="shared" si="26"/>
        <v/>
      </c>
      <c r="BM32" s="4" t="str">
        <f t="shared" si="27"/>
        <v/>
      </c>
      <c r="BN32" s="4" t="str">
        <f t="shared" si="28"/>
        <v/>
      </c>
      <c r="BO32" s="4" t="str">
        <f t="shared" si="29"/>
        <v/>
      </c>
      <c r="BP32" s="4" t="str">
        <f t="shared" si="30"/>
        <v/>
      </c>
      <c r="BQ32" s="4" t="str">
        <f t="shared" si="31"/>
        <v/>
      </c>
      <c r="BR32" s="4" t="str">
        <f t="shared" si="32"/>
        <v/>
      </c>
      <c r="BS32" s="4">
        <f t="shared" si="33"/>
        <v>0</v>
      </c>
      <c r="BT32" s="4" t="str">
        <f t="shared" si="34"/>
        <v>999:99.99</v>
      </c>
      <c r="BU32" s="4" t="str">
        <f t="shared" si="35"/>
        <v>999:99.99</v>
      </c>
      <c r="BV32" s="4" t="str">
        <f t="shared" si="36"/>
        <v>999:99.99</v>
      </c>
      <c r="BW32" s="4" t="str">
        <f t="shared" si="37"/>
        <v>999:99.99</v>
      </c>
      <c r="BX32" s="4" t="str">
        <f t="shared" si="38"/>
        <v>999:99.99</v>
      </c>
      <c r="BY32" s="4" t="str">
        <f t="shared" si="39"/>
        <v>999:99.99</v>
      </c>
      <c r="BZ32" s="4" t="str">
        <f t="shared" si="40"/>
        <v>999:99.99</v>
      </c>
      <c r="CA32" s="4" t="str">
        <f t="shared" si="41"/>
        <v>999:99.99</v>
      </c>
      <c r="CB32" s="4" t="str">
        <f t="shared" si="42"/>
        <v>999:99.99</v>
      </c>
      <c r="CC32" s="4" t="str">
        <f t="shared" si="43"/>
        <v>999:99.99</v>
      </c>
      <c r="CD32" s="4" t="str">
        <f t="shared" si="44"/>
        <v>999:99.99</v>
      </c>
      <c r="CE32" s="4">
        <f t="shared" si="91"/>
        <v>0</v>
      </c>
      <c r="CF32" s="4">
        <f t="shared" si="92"/>
        <v>0</v>
      </c>
      <c r="CG32" s="4">
        <f t="shared" si="93"/>
        <v>0</v>
      </c>
      <c r="CH32" s="4" t="str">
        <f t="shared" si="45"/>
        <v>19000100</v>
      </c>
      <c r="CI32" s="4" t="str">
        <f t="shared" si="46"/>
        <v/>
      </c>
      <c r="CN32" s="4">
        <v>27</v>
      </c>
      <c r="CO32" s="4" t="s">
        <v>262</v>
      </c>
      <c r="CP32" s="4" t="str">
        <f t="shared" si="64"/>
        <v/>
      </c>
      <c r="CQ32" s="4" t="str">
        <f t="shared" si="65"/>
        <v/>
      </c>
      <c r="CW32" s="194" t="str">
        <f t="shared" si="66"/>
        <v/>
      </c>
      <c r="CX32" s="13">
        <f t="shared" si="67"/>
        <v>0</v>
      </c>
      <c r="CY32" s="13">
        <f t="shared" si="47"/>
        <v>0</v>
      </c>
      <c r="CZ32" s="13">
        <f t="shared" si="48"/>
        <v>0</v>
      </c>
      <c r="DA32" s="13">
        <f t="shared" si="49"/>
        <v>0</v>
      </c>
      <c r="DB32" s="13">
        <f t="shared" si="50"/>
        <v>0</v>
      </c>
      <c r="DC32" s="13">
        <f t="shared" si="51"/>
        <v>0</v>
      </c>
      <c r="DD32" s="13">
        <f t="shared" si="52"/>
        <v>0</v>
      </c>
      <c r="DE32" s="13">
        <f t="shared" si="53"/>
        <v>0</v>
      </c>
      <c r="DF32" s="13">
        <f t="shared" si="54"/>
        <v>0</v>
      </c>
      <c r="DG32" s="13">
        <f t="shared" si="55"/>
        <v>0</v>
      </c>
      <c r="DH32" s="13">
        <f t="shared" si="56"/>
        <v>0</v>
      </c>
      <c r="DI32" s="4">
        <f t="shared" si="68"/>
        <v>0</v>
      </c>
      <c r="DJ32" s="4">
        <f t="shared" si="69"/>
        <v>0</v>
      </c>
      <c r="DK32" s="4">
        <f t="shared" si="70"/>
        <v>0</v>
      </c>
      <c r="DL32" s="4">
        <f t="shared" si="71"/>
        <v>0</v>
      </c>
      <c r="DM32" s="4">
        <f t="shared" si="72"/>
        <v>0</v>
      </c>
      <c r="DN32" s="4">
        <f t="shared" si="73"/>
        <v>0</v>
      </c>
      <c r="DO32" s="4">
        <f t="shared" si="74"/>
        <v>0</v>
      </c>
      <c r="DP32" s="4">
        <f t="shared" si="75"/>
        <v>0</v>
      </c>
      <c r="DQ32" s="4">
        <f t="shared" si="76"/>
        <v>0</v>
      </c>
      <c r="DR32" s="4">
        <f t="shared" si="77"/>
        <v>0</v>
      </c>
      <c r="DV32" s="4" t="str">
        <f t="shared" si="78"/>
        <v/>
      </c>
      <c r="DW32" s="4" t="str">
        <f t="shared" si="79"/>
        <v/>
      </c>
      <c r="DX32" s="4" t="str">
        <f t="shared" si="80"/>
        <v/>
      </c>
      <c r="DY32" s="4" t="str">
        <f t="shared" si="81"/>
        <v/>
      </c>
      <c r="DZ32" s="4" t="str">
        <f t="shared" si="82"/>
        <v/>
      </c>
      <c r="EA32" s="4" t="str">
        <f t="shared" si="83"/>
        <v/>
      </c>
    </row>
    <row r="33" spans="1:131" ht="16.5" customHeight="1" x14ac:dyDescent="0.15">
      <c r="A33" s="164" t="str">
        <f t="shared" si="84"/>
        <v/>
      </c>
      <c r="B33" s="94"/>
      <c r="C33" s="164" t="s">
        <v>186</v>
      </c>
      <c r="D33" s="200" t="str">
        <f t="shared" si="0"/>
        <v/>
      </c>
      <c r="E33" s="202" t="str">
        <f t="shared" si="1"/>
        <v/>
      </c>
      <c r="F33" s="202" t="str">
        <f>IF(ISERROR(VLOOKUP(CI33,CJ$6:$CK$41,2,0)),"",VLOOKUP(CI33,CJ$6:$CK$41,2,0))</f>
        <v/>
      </c>
      <c r="G33" s="95"/>
      <c r="H33" s="95"/>
      <c r="I33" s="95"/>
      <c r="J33" s="95"/>
      <c r="K33" s="193" t="str">
        <f t="shared" si="2"/>
        <v/>
      </c>
      <c r="L33" s="148"/>
      <c r="M33" s="127"/>
      <c r="N33" s="148"/>
      <c r="O33" s="127"/>
      <c r="P33" s="148"/>
      <c r="Q33" s="127"/>
      <c r="R33" s="148"/>
      <c r="S33" s="127"/>
      <c r="T33" s="148"/>
      <c r="U33" s="127"/>
      <c r="V33" s="148"/>
      <c r="W33" s="127"/>
      <c r="X33" s="148"/>
      <c r="Y33" s="127"/>
      <c r="Z33" s="148"/>
      <c r="AA33" s="127"/>
      <c r="AB33" s="148"/>
      <c r="AC33" s="127"/>
      <c r="AD33" s="148"/>
      <c r="AE33" s="127"/>
      <c r="AF33" s="148"/>
      <c r="AG33" s="127"/>
      <c r="AH33" s="164" t="str">
        <f t="shared" si="3"/>
        <v/>
      </c>
      <c r="AI33" s="4" t="str">
        <f t="shared" si="4"/>
        <v/>
      </c>
      <c r="AJ33" s="4" t="str">
        <f t="shared" si="5"/>
        <v/>
      </c>
      <c r="AM33" s="4">
        <f t="shared" si="86"/>
        <v>0</v>
      </c>
      <c r="AN33" s="4">
        <f t="shared" si="87"/>
        <v>0</v>
      </c>
      <c r="AO33" s="4" t="str">
        <f t="shared" si="88"/>
        <v/>
      </c>
      <c r="AP33" s="4" t="str">
        <f t="shared" si="89"/>
        <v/>
      </c>
      <c r="AQ33" s="13">
        <f t="shared" si="60"/>
        <v>0</v>
      </c>
      <c r="AR33" s="4" t="str">
        <f t="shared" si="85"/>
        <v/>
      </c>
      <c r="AS33" s="4">
        <v>0</v>
      </c>
      <c r="AT33" s="4" t="str">
        <f t="shared" si="8"/>
        <v xml:space="preserve"> </v>
      </c>
      <c r="AU33" s="4" t="str">
        <f t="shared" si="90"/>
        <v xml:space="preserve">  </v>
      </c>
      <c r="AV33" s="4" t="str">
        <f t="shared" si="10"/>
        <v/>
      </c>
      <c r="AW33" s="4" t="str">
        <f t="shared" si="11"/>
        <v/>
      </c>
      <c r="AX33" s="4" t="str">
        <f t="shared" si="12"/>
        <v/>
      </c>
      <c r="AY33" s="4" t="str">
        <f t="shared" si="13"/>
        <v/>
      </c>
      <c r="AZ33" s="4" t="str">
        <f t="shared" si="14"/>
        <v/>
      </c>
      <c r="BA33" s="4" t="str">
        <f t="shared" si="15"/>
        <v/>
      </c>
      <c r="BB33" s="4" t="str">
        <f t="shared" si="16"/>
        <v/>
      </c>
      <c r="BC33" s="4" t="str">
        <f t="shared" si="17"/>
        <v/>
      </c>
      <c r="BD33" s="4" t="str">
        <f t="shared" si="18"/>
        <v/>
      </c>
      <c r="BE33" s="4" t="str">
        <f t="shared" si="19"/>
        <v/>
      </c>
      <c r="BF33" s="4" t="str">
        <f t="shared" si="20"/>
        <v/>
      </c>
      <c r="BG33" s="4" t="str">
        <f t="shared" si="21"/>
        <v/>
      </c>
      <c r="BH33" s="4" t="str">
        <f t="shared" si="22"/>
        <v/>
      </c>
      <c r="BI33" s="4" t="str">
        <f t="shared" si="23"/>
        <v/>
      </c>
      <c r="BJ33" s="4" t="str">
        <f t="shared" si="24"/>
        <v/>
      </c>
      <c r="BK33" s="4" t="str">
        <f t="shared" si="25"/>
        <v/>
      </c>
      <c r="BL33" s="4" t="str">
        <f t="shared" si="26"/>
        <v/>
      </c>
      <c r="BM33" s="4" t="str">
        <f t="shared" si="27"/>
        <v/>
      </c>
      <c r="BN33" s="4" t="str">
        <f t="shared" si="28"/>
        <v/>
      </c>
      <c r="BO33" s="4" t="str">
        <f t="shared" si="29"/>
        <v/>
      </c>
      <c r="BP33" s="4" t="str">
        <f t="shared" si="30"/>
        <v/>
      </c>
      <c r="BQ33" s="4" t="str">
        <f t="shared" si="31"/>
        <v/>
      </c>
      <c r="BR33" s="4" t="str">
        <f t="shared" si="32"/>
        <v/>
      </c>
      <c r="BS33" s="4">
        <f t="shared" si="33"/>
        <v>0</v>
      </c>
      <c r="BT33" s="4" t="str">
        <f t="shared" si="34"/>
        <v>999:99.99</v>
      </c>
      <c r="BU33" s="4" t="str">
        <f t="shared" si="35"/>
        <v>999:99.99</v>
      </c>
      <c r="BV33" s="4" t="str">
        <f t="shared" si="36"/>
        <v>999:99.99</v>
      </c>
      <c r="BW33" s="4" t="str">
        <f t="shared" si="37"/>
        <v>999:99.99</v>
      </c>
      <c r="BX33" s="4" t="str">
        <f t="shared" si="38"/>
        <v>999:99.99</v>
      </c>
      <c r="BY33" s="4" t="str">
        <f t="shared" si="39"/>
        <v>999:99.99</v>
      </c>
      <c r="BZ33" s="4" t="str">
        <f t="shared" si="40"/>
        <v>999:99.99</v>
      </c>
      <c r="CA33" s="4" t="str">
        <f t="shared" si="41"/>
        <v>999:99.99</v>
      </c>
      <c r="CB33" s="4" t="str">
        <f t="shared" si="42"/>
        <v>999:99.99</v>
      </c>
      <c r="CC33" s="4" t="str">
        <f t="shared" si="43"/>
        <v>999:99.99</v>
      </c>
      <c r="CD33" s="4" t="str">
        <f t="shared" si="44"/>
        <v>999:99.99</v>
      </c>
      <c r="CE33" s="4">
        <f t="shared" si="91"/>
        <v>0</v>
      </c>
      <c r="CF33" s="4">
        <f t="shared" si="92"/>
        <v>0</v>
      </c>
      <c r="CG33" s="4">
        <f t="shared" si="93"/>
        <v>0</v>
      </c>
      <c r="CH33" s="4" t="str">
        <f t="shared" si="45"/>
        <v>19000100</v>
      </c>
      <c r="CI33" s="4" t="str">
        <f t="shared" si="46"/>
        <v/>
      </c>
      <c r="CN33" s="4">
        <v>28</v>
      </c>
      <c r="CO33" s="4" t="s">
        <v>262</v>
      </c>
      <c r="CP33" s="4" t="str">
        <f t="shared" si="64"/>
        <v/>
      </c>
      <c r="CQ33" s="4" t="str">
        <f t="shared" si="65"/>
        <v/>
      </c>
      <c r="CW33" s="194" t="str">
        <f t="shared" si="66"/>
        <v/>
      </c>
      <c r="CX33" s="13">
        <f t="shared" si="67"/>
        <v>0</v>
      </c>
      <c r="CY33" s="13">
        <f t="shared" si="47"/>
        <v>0</v>
      </c>
      <c r="CZ33" s="13">
        <f t="shared" si="48"/>
        <v>0</v>
      </c>
      <c r="DA33" s="13">
        <f t="shared" si="49"/>
        <v>0</v>
      </c>
      <c r="DB33" s="13">
        <f t="shared" si="50"/>
        <v>0</v>
      </c>
      <c r="DC33" s="13">
        <f t="shared" si="51"/>
        <v>0</v>
      </c>
      <c r="DD33" s="13">
        <f t="shared" si="52"/>
        <v>0</v>
      </c>
      <c r="DE33" s="13">
        <f t="shared" si="53"/>
        <v>0</v>
      </c>
      <c r="DF33" s="13">
        <f t="shared" si="54"/>
        <v>0</v>
      </c>
      <c r="DG33" s="13">
        <f t="shared" si="55"/>
        <v>0</v>
      </c>
      <c r="DH33" s="13">
        <f t="shared" si="56"/>
        <v>0</v>
      </c>
      <c r="DI33" s="4">
        <f t="shared" si="68"/>
        <v>0</v>
      </c>
      <c r="DJ33" s="4">
        <f t="shared" si="69"/>
        <v>0</v>
      </c>
      <c r="DK33" s="4">
        <f t="shared" si="70"/>
        <v>0</v>
      </c>
      <c r="DL33" s="4">
        <f t="shared" si="71"/>
        <v>0</v>
      </c>
      <c r="DM33" s="4">
        <f t="shared" si="72"/>
        <v>0</v>
      </c>
      <c r="DN33" s="4">
        <f t="shared" si="73"/>
        <v>0</v>
      </c>
      <c r="DO33" s="4">
        <f t="shared" si="74"/>
        <v>0</v>
      </c>
      <c r="DP33" s="4">
        <f t="shared" si="75"/>
        <v>0</v>
      </c>
      <c r="DQ33" s="4">
        <f t="shared" si="76"/>
        <v>0</v>
      </c>
      <c r="DR33" s="4">
        <f t="shared" si="77"/>
        <v>0</v>
      </c>
      <c r="DV33" s="4" t="str">
        <f t="shared" si="78"/>
        <v/>
      </c>
      <c r="DW33" s="4" t="str">
        <f t="shared" si="79"/>
        <v/>
      </c>
      <c r="DX33" s="4" t="str">
        <f t="shared" si="80"/>
        <v/>
      </c>
      <c r="DY33" s="4" t="str">
        <f t="shared" si="81"/>
        <v/>
      </c>
      <c r="DZ33" s="4" t="str">
        <f t="shared" si="82"/>
        <v/>
      </c>
      <c r="EA33" s="4" t="str">
        <f t="shared" si="83"/>
        <v/>
      </c>
    </row>
    <row r="34" spans="1:131" ht="16.5" customHeight="1" x14ac:dyDescent="0.15">
      <c r="A34" s="164" t="str">
        <f t="shared" si="84"/>
        <v/>
      </c>
      <c r="B34" s="94"/>
      <c r="C34" s="164" t="s">
        <v>186</v>
      </c>
      <c r="D34" s="200" t="str">
        <f t="shared" si="0"/>
        <v/>
      </c>
      <c r="E34" s="202" t="str">
        <f t="shared" si="1"/>
        <v/>
      </c>
      <c r="F34" s="202" t="str">
        <f>IF(ISERROR(VLOOKUP(CI34,CJ$6:$CK$41,2,0)),"",VLOOKUP(CI34,CJ$6:$CK$41,2,0))</f>
        <v/>
      </c>
      <c r="G34" s="95"/>
      <c r="H34" s="95"/>
      <c r="I34" s="95"/>
      <c r="J34" s="95"/>
      <c r="K34" s="193" t="str">
        <f t="shared" si="2"/>
        <v/>
      </c>
      <c r="L34" s="148"/>
      <c r="M34" s="127"/>
      <c r="N34" s="148"/>
      <c r="O34" s="127"/>
      <c r="P34" s="148"/>
      <c r="Q34" s="127"/>
      <c r="R34" s="148"/>
      <c r="S34" s="127"/>
      <c r="T34" s="148"/>
      <c r="U34" s="127"/>
      <c r="V34" s="148"/>
      <c r="W34" s="127"/>
      <c r="X34" s="148"/>
      <c r="Y34" s="127"/>
      <c r="Z34" s="148"/>
      <c r="AA34" s="127"/>
      <c r="AB34" s="148"/>
      <c r="AC34" s="127"/>
      <c r="AD34" s="148"/>
      <c r="AE34" s="127"/>
      <c r="AF34" s="148"/>
      <c r="AG34" s="127"/>
      <c r="AH34" s="164" t="str">
        <f t="shared" si="3"/>
        <v/>
      </c>
      <c r="AI34" s="4" t="str">
        <f t="shared" si="4"/>
        <v/>
      </c>
      <c r="AJ34" s="4" t="str">
        <f t="shared" si="5"/>
        <v/>
      </c>
      <c r="AM34" s="4">
        <f t="shared" si="86"/>
        <v>0</v>
      </c>
      <c r="AN34" s="4">
        <f t="shared" si="87"/>
        <v>0</v>
      </c>
      <c r="AO34" s="4" t="str">
        <f t="shared" si="88"/>
        <v/>
      </c>
      <c r="AP34" s="4" t="str">
        <f t="shared" si="89"/>
        <v/>
      </c>
      <c r="AQ34" s="13">
        <f t="shared" si="60"/>
        <v>0</v>
      </c>
      <c r="AR34" s="4" t="str">
        <f t="shared" si="85"/>
        <v/>
      </c>
      <c r="AS34" s="4">
        <v>0</v>
      </c>
      <c r="AT34" s="4" t="str">
        <f t="shared" si="8"/>
        <v xml:space="preserve"> </v>
      </c>
      <c r="AU34" s="4" t="str">
        <f t="shared" si="90"/>
        <v xml:space="preserve">  </v>
      </c>
      <c r="AV34" s="4" t="str">
        <f t="shared" si="10"/>
        <v/>
      </c>
      <c r="AW34" s="4" t="str">
        <f t="shared" si="11"/>
        <v/>
      </c>
      <c r="AX34" s="4" t="str">
        <f t="shared" si="12"/>
        <v/>
      </c>
      <c r="AY34" s="4" t="str">
        <f t="shared" si="13"/>
        <v/>
      </c>
      <c r="AZ34" s="4" t="str">
        <f t="shared" si="14"/>
        <v/>
      </c>
      <c r="BA34" s="4" t="str">
        <f t="shared" si="15"/>
        <v/>
      </c>
      <c r="BB34" s="4" t="str">
        <f t="shared" si="16"/>
        <v/>
      </c>
      <c r="BC34" s="4" t="str">
        <f t="shared" si="17"/>
        <v/>
      </c>
      <c r="BD34" s="4" t="str">
        <f t="shared" si="18"/>
        <v/>
      </c>
      <c r="BE34" s="4" t="str">
        <f t="shared" si="19"/>
        <v/>
      </c>
      <c r="BF34" s="4" t="str">
        <f t="shared" si="20"/>
        <v/>
      </c>
      <c r="BG34" s="4" t="str">
        <f t="shared" si="21"/>
        <v/>
      </c>
      <c r="BH34" s="4" t="str">
        <f t="shared" si="22"/>
        <v/>
      </c>
      <c r="BI34" s="4" t="str">
        <f t="shared" si="23"/>
        <v/>
      </c>
      <c r="BJ34" s="4" t="str">
        <f t="shared" si="24"/>
        <v/>
      </c>
      <c r="BK34" s="4" t="str">
        <f t="shared" si="25"/>
        <v/>
      </c>
      <c r="BL34" s="4" t="str">
        <f t="shared" si="26"/>
        <v/>
      </c>
      <c r="BM34" s="4" t="str">
        <f t="shared" si="27"/>
        <v/>
      </c>
      <c r="BN34" s="4" t="str">
        <f t="shared" si="28"/>
        <v/>
      </c>
      <c r="BO34" s="4" t="str">
        <f t="shared" si="29"/>
        <v/>
      </c>
      <c r="BP34" s="4" t="str">
        <f t="shared" si="30"/>
        <v/>
      </c>
      <c r="BQ34" s="4" t="str">
        <f t="shared" si="31"/>
        <v/>
      </c>
      <c r="BR34" s="4" t="str">
        <f t="shared" si="32"/>
        <v/>
      </c>
      <c r="BS34" s="4">
        <f t="shared" si="33"/>
        <v>0</v>
      </c>
      <c r="BT34" s="4" t="str">
        <f t="shared" si="34"/>
        <v>999:99.99</v>
      </c>
      <c r="BU34" s="4" t="str">
        <f t="shared" si="35"/>
        <v>999:99.99</v>
      </c>
      <c r="BV34" s="4" t="str">
        <f t="shared" si="36"/>
        <v>999:99.99</v>
      </c>
      <c r="BW34" s="4" t="str">
        <f t="shared" si="37"/>
        <v>999:99.99</v>
      </c>
      <c r="BX34" s="4" t="str">
        <f t="shared" si="38"/>
        <v>999:99.99</v>
      </c>
      <c r="BY34" s="4" t="str">
        <f t="shared" si="39"/>
        <v>999:99.99</v>
      </c>
      <c r="BZ34" s="4" t="str">
        <f t="shared" si="40"/>
        <v>999:99.99</v>
      </c>
      <c r="CA34" s="4" t="str">
        <f t="shared" si="41"/>
        <v>999:99.99</v>
      </c>
      <c r="CB34" s="4" t="str">
        <f t="shared" si="42"/>
        <v>999:99.99</v>
      </c>
      <c r="CC34" s="4" t="str">
        <f t="shared" si="43"/>
        <v>999:99.99</v>
      </c>
      <c r="CD34" s="4" t="str">
        <f t="shared" si="44"/>
        <v>999:99.99</v>
      </c>
      <c r="CE34" s="4">
        <f t="shared" si="91"/>
        <v>0</v>
      </c>
      <c r="CF34" s="4">
        <f t="shared" si="92"/>
        <v>0</v>
      </c>
      <c r="CG34" s="4">
        <f t="shared" si="93"/>
        <v>0</v>
      </c>
      <c r="CH34" s="4" t="str">
        <f t="shared" si="45"/>
        <v>19000100</v>
      </c>
      <c r="CI34" s="4" t="str">
        <f t="shared" si="46"/>
        <v/>
      </c>
      <c r="CN34" s="4">
        <v>29</v>
      </c>
      <c r="CO34" s="4" t="s">
        <v>262</v>
      </c>
      <c r="CP34" s="4" t="str">
        <f t="shared" si="64"/>
        <v/>
      </c>
      <c r="CQ34" s="4" t="str">
        <f t="shared" si="65"/>
        <v/>
      </c>
      <c r="CW34" s="194" t="str">
        <f t="shared" si="66"/>
        <v/>
      </c>
      <c r="CX34" s="13">
        <f t="shared" si="67"/>
        <v>0</v>
      </c>
      <c r="CY34" s="13">
        <f t="shared" si="47"/>
        <v>0</v>
      </c>
      <c r="CZ34" s="13">
        <f t="shared" si="48"/>
        <v>0</v>
      </c>
      <c r="DA34" s="13">
        <f t="shared" si="49"/>
        <v>0</v>
      </c>
      <c r="DB34" s="13">
        <f t="shared" si="50"/>
        <v>0</v>
      </c>
      <c r="DC34" s="13">
        <f t="shared" si="51"/>
        <v>0</v>
      </c>
      <c r="DD34" s="13">
        <f t="shared" si="52"/>
        <v>0</v>
      </c>
      <c r="DE34" s="13">
        <f t="shared" si="53"/>
        <v>0</v>
      </c>
      <c r="DF34" s="13">
        <f t="shared" si="54"/>
        <v>0</v>
      </c>
      <c r="DG34" s="13">
        <f t="shared" si="55"/>
        <v>0</v>
      </c>
      <c r="DH34" s="13">
        <f t="shared" si="56"/>
        <v>0</v>
      </c>
      <c r="DI34" s="4">
        <f t="shared" si="68"/>
        <v>0</v>
      </c>
      <c r="DJ34" s="4">
        <f t="shared" si="69"/>
        <v>0</v>
      </c>
      <c r="DK34" s="4">
        <f t="shared" si="70"/>
        <v>0</v>
      </c>
      <c r="DL34" s="4">
        <f t="shared" si="71"/>
        <v>0</v>
      </c>
      <c r="DM34" s="4">
        <f t="shared" si="72"/>
        <v>0</v>
      </c>
      <c r="DN34" s="4">
        <f t="shared" si="73"/>
        <v>0</v>
      </c>
      <c r="DO34" s="4">
        <f t="shared" si="74"/>
        <v>0</v>
      </c>
      <c r="DP34" s="4">
        <f t="shared" si="75"/>
        <v>0</v>
      </c>
      <c r="DQ34" s="4">
        <f t="shared" si="76"/>
        <v>0</v>
      </c>
      <c r="DR34" s="4">
        <f t="shared" si="77"/>
        <v>0</v>
      </c>
      <c r="DV34" s="4" t="str">
        <f t="shared" si="78"/>
        <v/>
      </c>
      <c r="DW34" s="4" t="str">
        <f t="shared" si="79"/>
        <v/>
      </c>
      <c r="DX34" s="4" t="str">
        <f t="shared" si="80"/>
        <v/>
      </c>
      <c r="DY34" s="4" t="str">
        <f t="shared" si="81"/>
        <v/>
      </c>
      <c r="DZ34" s="4" t="str">
        <f t="shared" si="82"/>
        <v/>
      </c>
      <c r="EA34" s="4" t="str">
        <f t="shared" si="83"/>
        <v/>
      </c>
    </row>
    <row r="35" spans="1:131" ht="16.5" customHeight="1" x14ac:dyDescent="0.15">
      <c r="A35" s="164" t="str">
        <f t="shared" si="84"/>
        <v/>
      </c>
      <c r="B35" s="94"/>
      <c r="C35" s="164" t="s">
        <v>186</v>
      </c>
      <c r="D35" s="200" t="str">
        <f t="shared" si="0"/>
        <v/>
      </c>
      <c r="E35" s="202" t="str">
        <f t="shared" si="1"/>
        <v/>
      </c>
      <c r="F35" s="202" t="str">
        <f>IF(ISERROR(VLOOKUP(CI35,CJ$6:$CK$41,2,0)),"",VLOOKUP(CI35,CJ$6:$CK$41,2,0))</f>
        <v/>
      </c>
      <c r="G35" s="95"/>
      <c r="H35" s="95"/>
      <c r="I35" s="95"/>
      <c r="J35" s="95"/>
      <c r="K35" s="193" t="str">
        <f t="shared" si="2"/>
        <v/>
      </c>
      <c r="L35" s="148"/>
      <c r="M35" s="127"/>
      <c r="N35" s="148"/>
      <c r="O35" s="127"/>
      <c r="P35" s="148"/>
      <c r="Q35" s="127"/>
      <c r="R35" s="148"/>
      <c r="S35" s="127"/>
      <c r="T35" s="148"/>
      <c r="U35" s="127"/>
      <c r="V35" s="148"/>
      <c r="W35" s="127"/>
      <c r="X35" s="148"/>
      <c r="Y35" s="127"/>
      <c r="Z35" s="148"/>
      <c r="AA35" s="127"/>
      <c r="AB35" s="148"/>
      <c r="AC35" s="127"/>
      <c r="AD35" s="148"/>
      <c r="AE35" s="127"/>
      <c r="AF35" s="148"/>
      <c r="AG35" s="127"/>
      <c r="AH35" s="164" t="str">
        <f t="shared" si="3"/>
        <v/>
      </c>
      <c r="AI35" s="4" t="str">
        <f t="shared" si="4"/>
        <v/>
      </c>
      <c r="AJ35" s="4" t="str">
        <f t="shared" si="5"/>
        <v/>
      </c>
      <c r="AM35" s="4">
        <f t="shared" si="86"/>
        <v>0</v>
      </c>
      <c r="AN35" s="4">
        <f t="shared" si="87"/>
        <v>0</v>
      </c>
      <c r="AO35" s="4" t="str">
        <f t="shared" si="88"/>
        <v/>
      </c>
      <c r="AP35" s="4" t="str">
        <f t="shared" si="89"/>
        <v/>
      </c>
      <c r="AQ35" s="13">
        <f t="shared" si="60"/>
        <v>0</v>
      </c>
      <c r="AR35" s="4" t="str">
        <f t="shared" si="85"/>
        <v/>
      </c>
      <c r="AS35" s="4">
        <v>0</v>
      </c>
      <c r="AT35" s="4" t="str">
        <f t="shared" si="8"/>
        <v xml:space="preserve"> </v>
      </c>
      <c r="AU35" s="4" t="str">
        <f t="shared" si="90"/>
        <v xml:space="preserve">  </v>
      </c>
      <c r="AV35" s="4" t="str">
        <f t="shared" si="10"/>
        <v/>
      </c>
      <c r="AW35" s="4" t="str">
        <f t="shared" si="11"/>
        <v/>
      </c>
      <c r="AX35" s="4" t="str">
        <f t="shared" si="12"/>
        <v/>
      </c>
      <c r="AY35" s="4" t="str">
        <f t="shared" si="13"/>
        <v/>
      </c>
      <c r="AZ35" s="4" t="str">
        <f t="shared" si="14"/>
        <v/>
      </c>
      <c r="BA35" s="4" t="str">
        <f t="shared" si="15"/>
        <v/>
      </c>
      <c r="BB35" s="4" t="str">
        <f t="shared" si="16"/>
        <v/>
      </c>
      <c r="BC35" s="4" t="str">
        <f t="shared" si="17"/>
        <v/>
      </c>
      <c r="BD35" s="4" t="str">
        <f t="shared" si="18"/>
        <v/>
      </c>
      <c r="BE35" s="4" t="str">
        <f t="shared" si="19"/>
        <v/>
      </c>
      <c r="BF35" s="4" t="str">
        <f t="shared" si="20"/>
        <v/>
      </c>
      <c r="BG35" s="4" t="str">
        <f t="shared" si="21"/>
        <v/>
      </c>
      <c r="BH35" s="4" t="str">
        <f t="shared" si="22"/>
        <v/>
      </c>
      <c r="BI35" s="4" t="str">
        <f t="shared" si="23"/>
        <v/>
      </c>
      <c r="BJ35" s="4" t="str">
        <f t="shared" si="24"/>
        <v/>
      </c>
      <c r="BK35" s="4" t="str">
        <f t="shared" si="25"/>
        <v/>
      </c>
      <c r="BL35" s="4" t="str">
        <f t="shared" si="26"/>
        <v/>
      </c>
      <c r="BM35" s="4" t="str">
        <f t="shared" si="27"/>
        <v/>
      </c>
      <c r="BN35" s="4" t="str">
        <f t="shared" si="28"/>
        <v/>
      </c>
      <c r="BO35" s="4" t="str">
        <f t="shared" si="29"/>
        <v/>
      </c>
      <c r="BP35" s="4" t="str">
        <f t="shared" si="30"/>
        <v/>
      </c>
      <c r="BQ35" s="4" t="str">
        <f t="shared" si="31"/>
        <v/>
      </c>
      <c r="BR35" s="4" t="str">
        <f t="shared" si="32"/>
        <v/>
      </c>
      <c r="BS35" s="4">
        <f t="shared" si="33"/>
        <v>0</v>
      </c>
      <c r="BT35" s="4" t="str">
        <f t="shared" si="34"/>
        <v>999:99.99</v>
      </c>
      <c r="BU35" s="4" t="str">
        <f t="shared" si="35"/>
        <v>999:99.99</v>
      </c>
      <c r="BV35" s="4" t="str">
        <f t="shared" si="36"/>
        <v>999:99.99</v>
      </c>
      <c r="BW35" s="4" t="str">
        <f t="shared" si="37"/>
        <v>999:99.99</v>
      </c>
      <c r="BX35" s="4" t="str">
        <f t="shared" si="38"/>
        <v>999:99.99</v>
      </c>
      <c r="BY35" s="4" t="str">
        <f t="shared" si="39"/>
        <v>999:99.99</v>
      </c>
      <c r="BZ35" s="4" t="str">
        <f t="shared" si="40"/>
        <v>999:99.99</v>
      </c>
      <c r="CA35" s="4" t="str">
        <f t="shared" si="41"/>
        <v>999:99.99</v>
      </c>
      <c r="CB35" s="4" t="str">
        <f t="shared" si="42"/>
        <v>999:99.99</v>
      </c>
      <c r="CC35" s="4" t="str">
        <f t="shared" si="43"/>
        <v>999:99.99</v>
      </c>
      <c r="CD35" s="4" t="str">
        <f t="shared" si="44"/>
        <v>999:99.99</v>
      </c>
      <c r="CE35" s="4">
        <f t="shared" si="91"/>
        <v>0</v>
      </c>
      <c r="CF35" s="4">
        <f t="shared" si="92"/>
        <v>0</v>
      </c>
      <c r="CG35" s="4">
        <f t="shared" si="93"/>
        <v>0</v>
      </c>
      <c r="CH35" s="4" t="str">
        <f t="shared" si="45"/>
        <v>19000100</v>
      </c>
      <c r="CI35" s="4" t="str">
        <f t="shared" si="46"/>
        <v/>
      </c>
      <c r="CN35" s="4">
        <v>30</v>
      </c>
      <c r="CO35" s="4" t="s">
        <v>262</v>
      </c>
      <c r="CP35" s="4" t="str">
        <f t="shared" si="64"/>
        <v/>
      </c>
      <c r="CQ35" s="4" t="str">
        <f t="shared" si="65"/>
        <v/>
      </c>
      <c r="CW35" s="194" t="str">
        <f t="shared" si="66"/>
        <v/>
      </c>
      <c r="CX35" s="13">
        <f t="shared" si="67"/>
        <v>0</v>
      </c>
      <c r="CY35" s="13">
        <f t="shared" si="47"/>
        <v>0</v>
      </c>
      <c r="CZ35" s="13">
        <f t="shared" si="48"/>
        <v>0</v>
      </c>
      <c r="DA35" s="13">
        <f t="shared" si="49"/>
        <v>0</v>
      </c>
      <c r="DB35" s="13">
        <f t="shared" si="50"/>
        <v>0</v>
      </c>
      <c r="DC35" s="13">
        <f t="shared" si="51"/>
        <v>0</v>
      </c>
      <c r="DD35" s="13">
        <f t="shared" si="52"/>
        <v>0</v>
      </c>
      <c r="DE35" s="13">
        <f t="shared" si="53"/>
        <v>0</v>
      </c>
      <c r="DF35" s="13">
        <f t="shared" si="54"/>
        <v>0</v>
      </c>
      <c r="DG35" s="13">
        <f t="shared" si="55"/>
        <v>0</v>
      </c>
      <c r="DH35" s="13">
        <f t="shared" si="56"/>
        <v>0</v>
      </c>
      <c r="DI35" s="4">
        <f t="shared" si="68"/>
        <v>0</v>
      </c>
      <c r="DJ35" s="4">
        <f t="shared" si="69"/>
        <v>0</v>
      </c>
      <c r="DK35" s="4">
        <f t="shared" si="70"/>
        <v>0</v>
      </c>
      <c r="DL35" s="4">
        <f t="shared" si="71"/>
        <v>0</v>
      </c>
      <c r="DM35" s="4">
        <f t="shared" si="72"/>
        <v>0</v>
      </c>
      <c r="DN35" s="4">
        <f t="shared" si="73"/>
        <v>0</v>
      </c>
      <c r="DO35" s="4">
        <f t="shared" si="74"/>
        <v>0</v>
      </c>
      <c r="DP35" s="4">
        <f t="shared" si="75"/>
        <v>0</v>
      </c>
      <c r="DQ35" s="4">
        <f t="shared" si="76"/>
        <v>0</v>
      </c>
      <c r="DR35" s="4">
        <f t="shared" si="77"/>
        <v>0</v>
      </c>
      <c r="DV35" s="4" t="str">
        <f t="shared" si="78"/>
        <v/>
      </c>
      <c r="DW35" s="4" t="str">
        <f t="shared" si="79"/>
        <v/>
      </c>
      <c r="DX35" s="4" t="str">
        <f t="shared" si="80"/>
        <v/>
      </c>
      <c r="DY35" s="4" t="str">
        <f t="shared" si="81"/>
        <v/>
      </c>
      <c r="DZ35" s="4" t="str">
        <f t="shared" si="82"/>
        <v/>
      </c>
      <c r="EA35" s="4" t="str">
        <f t="shared" si="83"/>
        <v/>
      </c>
    </row>
    <row r="36" spans="1:131" ht="16.5" customHeight="1" x14ac:dyDescent="0.15">
      <c r="A36" s="164" t="str">
        <f t="shared" si="84"/>
        <v/>
      </c>
      <c r="B36" s="94"/>
      <c r="C36" s="164" t="s">
        <v>186</v>
      </c>
      <c r="D36" s="200" t="str">
        <f t="shared" si="0"/>
        <v/>
      </c>
      <c r="E36" s="202" t="str">
        <f t="shared" si="1"/>
        <v/>
      </c>
      <c r="F36" s="202" t="str">
        <f>IF(ISERROR(VLOOKUP(CI36,CJ$6:$CK$41,2,0)),"",VLOOKUP(CI36,CJ$6:$CK$41,2,0))</f>
        <v/>
      </c>
      <c r="G36" s="95"/>
      <c r="H36" s="95"/>
      <c r="I36" s="95"/>
      <c r="J36" s="95"/>
      <c r="K36" s="193" t="str">
        <f t="shared" si="2"/>
        <v/>
      </c>
      <c r="L36" s="148"/>
      <c r="M36" s="127"/>
      <c r="N36" s="148"/>
      <c r="O36" s="127"/>
      <c r="P36" s="148"/>
      <c r="Q36" s="127"/>
      <c r="R36" s="148"/>
      <c r="S36" s="127"/>
      <c r="T36" s="148"/>
      <c r="U36" s="127"/>
      <c r="V36" s="148"/>
      <c r="W36" s="127"/>
      <c r="X36" s="148"/>
      <c r="Y36" s="127"/>
      <c r="Z36" s="148"/>
      <c r="AA36" s="127"/>
      <c r="AB36" s="148"/>
      <c r="AC36" s="127"/>
      <c r="AD36" s="148"/>
      <c r="AE36" s="127"/>
      <c r="AF36" s="148"/>
      <c r="AG36" s="127"/>
      <c r="AH36" s="164" t="str">
        <f t="shared" si="3"/>
        <v/>
      </c>
      <c r="AI36" s="4" t="str">
        <f t="shared" si="4"/>
        <v/>
      </c>
      <c r="AJ36" s="4" t="str">
        <f t="shared" si="5"/>
        <v/>
      </c>
      <c r="AM36" s="4">
        <f t="shared" si="86"/>
        <v>0</v>
      </c>
      <c r="AN36" s="4">
        <f t="shared" si="87"/>
        <v>0</v>
      </c>
      <c r="AO36" s="4" t="str">
        <f t="shared" si="88"/>
        <v/>
      </c>
      <c r="AP36" s="4" t="str">
        <f t="shared" si="89"/>
        <v/>
      </c>
      <c r="AQ36" s="13">
        <f t="shared" si="60"/>
        <v>0</v>
      </c>
      <c r="AR36" s="4" t="str">
        <f t="shared" si="85"/>
        <v/>
      </c>
      <c r="AS36" s="4">
        <v>0</v>
      </c>
      <c r="AT36" s="4" t="str">
        <f t="shared" si="8"/>
        <v xml:space="preserve"> </v>
      </c>
      <c r="AU36" s="4" t="str">
        <f t="shared" si="90"/>
        <v xml:space="preserve">  </v>
      </c>
      <c r="AV36" s="4" t="str">
        <f t="shared" si="10"/>
        <v/>
      </c>
      <c r="AW36" s="4" t="str">
        <f t="shared" si="11"/>
        <v/>
      </c>
      <c r="AX36" s="4" t="str">
        <f t="shared" si="12"/>
        <v/>
      </c>
      <c r="AY36" s="4" t="str">
        <f t="shared" si="13"/>
        <v/>
      </c>
      <c r="AZ36" s="4" t="str">
        <f t="shared" si="14"/>
        <v/>
      </c>
      <c r="BA36" s="4" t="str">
        <f t="shared" si="15"/>
        <v/>
      </c>
      <c r="BB36" s="4" t="str">
        <f t="shared" si="16"/>
        <v/>
      </c>
      <c r="BC36" s="4" t="str">
        <f t="shared" si="17"/>
        <v/>
      </c>
      <c r="BD36" s="4" t="str">
        <f t="shared" si="18"/>
        <v/>
      </c>
      <c r="BE36" s="4" t="str">
        <f t="shared" si="19"/>
        <v/>
      </c>
      <c r="BF36" s="4" t="str">
        <f t="shared" si="20"/>
        <v/>
      </c>
      <c r="BG36" s="4" t="str">
        <f t="shared" si="21"/>
        <v/>
      </c>
      <c r="BH36" s="4" t="str">
        <f t="shared" si="22"/>
        <v/>
      </c>
      <c r="BI36" s="4" t="str">
        <f t="shared" si="23"/>
        <v/>
      </c>
      <c r="BJ36" s="4" t="str">
        <f t="shared" si="24"/>
        <v/>
      </c>
      <c r="BK36" s="4" t="str">
        <f t="shared" si="25"/>
        <v/>
      </c>
      <c r="BL36" s="4" t="str">
        <f t="shared" si="26"/>
        <v/>
      </c>
      <c r="BM36" s="4" t="str">
        <f t="shared" si="27"/>
        <v/>
      </c>
      <c r="BN36" s="4" t="str">
        <f t="shared" si="28"/>
        <v/>
      </c>
      <c r="BO36" s="4" t="str">
        <f t="shared" si="29"/>
        <v/>
      </c>
      <c r="BP36" s="4" t="str">
        <f t="shared" si="30"/>
        <v/>
      </c>
      <c r="BQ36" s="4" t="str">
        <f t="shared" si="31"/>
        <v/>
      </c>
      <c r="BR36" s="4" t="str">
        <f t="shared" si="32"/>
        <v/>
      </c>
      <c r="BS36" s="4">
        <f t="shared" si="33"/>
        <v>0</v>
      </c>
      <c r="BT36" s="4" t="str">
        <f t="shared" si="34"/>
        <v>999:99.99</v>
      </c>
      <c r="BU36" s="4" t="str">
        <f t="shared" si="35"/>
        <v>999:99.99</v>
      </c>
      <c r="BV36" s="4" t="str">
        <f t="shared" si="36"/>
        <v>999:99.99</v>
      </c>
      <c r="BW36" s="4" t="str">
        <f t="shared" si="37"/>
        <v>999:99.99</v>
      </c>
      <c r="BX36" s="4" t="str">
        <f t="shared" si="38"/>
        <v>999:99.99</v>
      </c>
      <c r="BY36" s="4" t="str">
        <f t="shared" si="39"/>
        <v>999:99.99</v>
      </c>
      <c r="BZ36" s="4" t="str">
        <f t="shared" si="40"/>
        <v>999:99.99</v>
      </c>
      <c r="CA36" s="4" t="str">
        <f t="shared" si="41"/>
        <v>999:99.99</v>
      </c>
      <c r="CB36" s="4" t="str">
        <f t="shared" si="42"/>
        <v>999:99.99</v>
      </c>
      <c r="CC36" s="4" t="str">
        <f t="shared" si="43"/>
        <v>999:99.99</v>
      </c>
      <c r="CD36" s="4" t="str">
        <f t="shared" si="44"/>
        <v>999:99.99</v>
      </c>
      <c r="CE36" s="4">
        <f t="shared" si="91"/>
        <v>0</v>
      </c>
      <c r="CF36" s="4">
        <f t="shared" si="92"/>
        <v>0</v>
      </c>
      <c r="CG36" s="4">
        <f t="shared" si="93"/>
        <v>0</v>
      </c>
      <c r="CH36" s="4" t="str">
        <f t="shared" si="45"/>
        <v>19000100</v>
      </c>
      <c r="CI36" s="4" t="str">
        <f t="shared" si="46"/>
        <v/>
      </c>
      <c r="CN36" s="4">
        <v>31</v>
      </c>
      <c r="CO36" s="4" t="s">
        <v>262</v>
      </c>
      <c r="CP36" s="4" t="str">
        <f t="shared" si="64"/>
        <v/>
      </c>
      <c r="CQ36" s="4" t="str">
        <f t="shared" si="65"/>
        <v/>
      </c>
      <c r="CW36" s="194" t="str">
        <f t="shared" si="66"/>
        <v/>
      </c>
      <c r="CX36" s="13">
        <f t="shared" si="67"/>
        <v>0</v>
      </c>
      <c r="CY36" s="13">
        <f t="shared" si="47"/>
        <v>0</v>
      </c>
      <c r="CZ36" s="13">
        <f t="shared" si="48"/>
        <v>0</v>
      </c>
      <c r="DA36" s="13">
        <f t="shared" si="49"/>
        <v>0</v>
      </c>
      <c r="DB36" s="13">
        <f t="shared" si="50"/>
        <v>0</v>
      </c>
      <c r="DC36" s="13">
        <f t="shared" si="51"/>
        <v>0</v>
      </c>
      <c r="DD36" s="13">
        <f t="shared" si="52"/>
        <v>0</v>
      </c>
      <c r="DE36" s="13">
        <f t="shared" si="53"/>
        <v>0</v>
      </c>
      <c r="DF36" s="13">
        <f t="shared" si="54"/>
        <v>0</v>
      </c>
      <c r="DG36" s="13">
        <f t="shared" si="55"/>
        <v>0</v>
      </c>
      <c r="DH36" s="13">
        <f t="shared" si="56"/>
        <v>0</v>
      </c>
      <c r="DI36" s="4">
        <f t="shared" si="68"/>
        <v>0</v>
      </c>
      <c r="DJ36" s="4">
        <f t="shared" si="69"/>
        <v>0</v>
      </c>
      <c r="DK36" s="4">
        <f t="shared" si="70"/>
        <v>0</v>
      </c>
      <c r="DL36" s="4">
        <f t="shared" si="71"/>
        <v>0</v>
      </c>
      <c r="DM36" s="4">
        <f t="shared" si="72"/>
        <v>0</v>
      </c>
      <c r="DN36" s="4">
        <f t="shared" si="73"/>
        <v>0</v>
      </c>
      <c r="DO36" s="4">
        <f t="shared" si="74"/>
        <v>0</v>
      </c>
      <c r="DP36" s="4">
        <f t="shared" si="75"/>
        <v>0</v>
      </c>
      <c r="DQ36" s="4">
        <f t="shared" si="76"/>
        <v>0</v>
      </c>
      <c r="DR36" s="4">
        <f t="shared" si="77"/>
        <v>0</v>
      </c>
      <c r="DV36" s="4" t="str">
        <f t="shared" si="78"/>
        <v/>
      </c>
      <c r="DW36" s="4" t="str">
        <f t="shared" si="79"/>
        <v/>
      </c>
      <c r="DX36" s="4" t="str">
        <f t="shared" si="80"/>
        <v/>
      </c>
      <c r="DY36" s="4" t="str">
        <f t="shared" si="81"/>
        <v/>
      </c>
      <c r="DZ36" s="4" t="str">
        <f t="shared" si="82"/>
        <v/>
      </c>
      <c r="EA36" s="4" t="str">
        <f t="shared" si="83"/>
        <v/>
      </c>
    </row>
    <row r="37" spans="1:131" ht="16.5" customHeight="1" x14ac:dyDescent="0.15">
      <c r="A37" s="164" t="str">
        <f t="shared" si="84"/>
        <v/>
      </c>
      <c r="B37" s="94"/>
      <c r="C37" s="164" t="s">
        <v>186</v>
      </c>
      <c r="D37" s="200" t="str">
        <f t="shared" si="0"/>
        <v/>
      </c>
      <c r="E37" s="202" t="str">
        <f t="shared" si="1"/>
        <v/>
      </c>
      <c r="F37" s="202" t="str">
        <f>IF(ISERROR(VLOOKUP(CI37,CJ$6:$CK$41,2,0)),"",VLOOKUP(CI37,CJ$6:$CK$41,2,0))</f>
        <v/>
      </c>
      <c r="G37" s="95"/>
      <c r="H37" s="95"/>
      <c r="I37" s="95"/>
      <c r="J37" s="95"/>
      <c r="K37" s="193" t="str">
        <f t="shared" si="2"/>
        <v/>
      </c>
      <c r="L37" s="148"/>
      <c r="M37" s="127"/>
      <c r="N37" s="148"/>
      <c r="O37" s="127"/>
      <c r="P37" s="148"/>
      <c r="Q37" s="127"/>
      <c r="R37" s="148"/>
      <c r="S37" s="127"/>
      <c r="T37" s="148"/>
      <c r="U37" s="127"/>
      <c r="V37" s="148"/>
      <c r="W37" s="127"/>
      <c r="X37" s="148"/>
      <c r="Y37" s="127"/>
      <c r="Z37" s="148"/>
      <c r="AA37" s="127"/>
      <c r="AB37" s="148"/>
      <c r="AC37" s="127"/>
      <c r="AD37" s="148"/>
      <c r="AE37" s="127"/>
      <c r="AF37" s="148"/>
      <c r="AG37" s="127"/>
      <c r="AH37" s="164" t="str">
        <f t="shared" si="3"/>
        <v/>
      </c>
      <c r="AI37" s="4" t="str">
        <f t="shared" si="4"/>
        <v/>
      </c>
      <c r="AJ37" s="4" t="str">
        <f t="shared" si="5"/>
        <v/>
      </c>
      <c r="AM37" s="4">
        <f t="shared" si="86"/>
        <v>0</v>
      </c>
      <c r="AN37" s="4">
        <f t="shared" si="87"/>
        <v>0</v>
      </c>
      <c r="AO37" s="4" t="str">
        <f t="shared" si="88"/>
        <v/>
      </c>
      <c r="AP37" s="4" t="str">
        <f t="shared" si="89"/>
        <v/>
      </c>
      <c r="AQ37" s="13">
        <f t="shared" si="60"/>
        <v>0</v>
      </c>
      <c r="AR37" s="4" t="str">
        <f t="shared" si="85"/>
        <v/>
      </c>
      <c r="AS37" s="4">
        <v>0</v>
      </c>
      <c r="AT37" s="4" t="str">
        <f t="shared" si="8"/>
        <v xml:space="preserve"> </v>
      </c>
      <c r="AU37" s="4" t="str">
        <f t="shared" si="90"/>
        <v xml:space="preserve">  </v>
      </c>
      <c r="AV37" s="4" t="str">
        <f t="shared" si="10"/>
        <v/>
      </c>
      <c r="AW37" s="4" t="str">
        <f t="shared" si="11"/>
        <v/>
      </c>
      <c r="AX37" s="4" t="str">
        <f t="shared" si="12"/>
        <v/>
      </c>
      <c r="AY37" s="4" t="str">
        <f t="shared" si="13"/>
        <v/>
      </c>
      <c r="AZ37" s="4" t="str">
        <f t="shared" si="14"/>
        <v/>
      </c>
      <c r="BA37" s="4" t="str">
        <f t="shared" si="15"/>
        <v/>
      </c>
      <c r="BB37" s="4" t="str">
        <f t="shared" si="16"/>
        <v/>
      </c>
      <c r="BC37" s="4" t="str">
        <f t="shared" si="17"/>
        <v/>
      </c>
      <c r="BD37" s="4" t="str">
        <f t="shared" si="18"/>
        <v/>
      </c>
      <c r="BE37" s="4" t="str">
        <f t="shared" si="19"/>
        <v/>
      </c>
      <c r="BF37" s="4" t="str">
        <f t="shared" si="20"/>
        <v/>
      </c>
      <c r="BG37" s="4" t="str">
        <f t="shared" si="21"/>
        <v/>
      </c>
      <c r="BH37" s="4" t="str">
        <f t="shared" si="22"/>
        <v/>
      </c>
      <c r="BI37" s="4" t="str">
        <f t="shared" si="23"/>
        <v/>
      </c>
      <c r="BJ37" s="4" t="str">
        <f t="shared" si="24"/>
        <v/>
      </c>
      <c r="BK37" s="4" t="str">
        <f t="shared" si="25"/>
        <v/>
      </c>
      <c r="BL37" s="4" t="str">
        <f t="shared" si="26"/>
        <v/>
      </c>
      <c r="BM37" s="4" t="str">
        <f t="shared" si="27"/>
        <v/>
      </c>
      <c r="BN37" s="4" t="str">
        <f t="shared" si="28"/>
        <v/>
      </c>
      <c r="BO37" s="4" t="str">
        <f t="shared" si="29"/>
        <v/>
      </c>
      <c r="BP37" s="4" t="str">
        <f t="shared" si="30"/>
        <v/>
      </c>
      <c r="BQ37" s="4" t="str">
        <f t="shared" si="31"/>
        <v/>
      </c>
      <c r="BR37" s="4" t="str">
        <f t="shared" si="32"/>
        <v/>
      </c>
      <c r="BS37" s="4">
        <f t="shared" si="33"/>
        <v>0</v>
      </c>
      <c r="BT37" s="4" t="str">
        <f t="shared" si="34"/>
        <v>999:99.99</v>
      </c>
      <c r="BU37" s="4" t="str">
        <f t="shared" si="35"/>
        <v>999:99.99</v>
      </c>
      <c r="BV37" s="4" t="str">
        <f t="shared" si="36"/>
        <v>999:99.99</v>
      </c>
      <c r="BW37" s="4" t="str">
        <f t="shared" si="37"/>
        <v>999:99.99</v>
      </c>
      <c r="BX37" s="4" t="str">
        <f t="shared" si="38"/>
        <v>999:99.99</v>
      </c>
      <c r="BY37" s="4" t="str">
        <f t="shared" si="39"/>
        <v>999:99.99</v>
      </c>
      <c r="BZ37" s="4" t="str">
        <f t="shared" si="40"/>
        <v>999:99.99</v>
      </c>
      <c r="CA37" s="4" t="str">
        <f t="shared" si="41"/>
        <v>999:99.99</v>
      </c>
      <c r="CB37" s="4" t="str">
        <f t="shared" si="42"/>
        <v>999:99.99</v>
      </c>
      <c r="CC37" s="4" t="str">
        <f t="shared" si="43"/>
        <v>999:99.99</v>
      </c>
      <c r="CD37" s="4" t="str">
        <f t="shared" si="44"/>
        <v>999:99.99</v>
      </c>
      <c r="CE37" s="4">
        <f t="shared" si="91"/>
        <v>0</v>
      </c>
      <c r="CF37" s="4">
        <f t="shared" si="92"/>
        <v>0</v>
      </c>
      <c r="CG37" s="4">
        <f t="shared" si="93"/>
        <v>0</v>
      </c>
      <c r="CH37" s="4" t="str">
        <f t="shared" si="45"/>
        <v>19000100</v>
      </c>
      <c r="CI37" s="4" t="str">
        <f t="shared" si="46"/>
        <v/>
      </c>
      <c r="CN37" s="4">
        <v>32</v>
      </c>
      <c r="CO37" s="4" t="s">
        <v>262</v>
      </c>
      <c r="CP37" s="4" t="str">
        <f t="shared" si="64"/>
        <v/>
      </c>
      <c r="CQ37" s="4" t="str">
        <f t="shared" si="65"/>
        <v/>
      </c>
      <c r="CW37" s="194" t="str">
        <f t="shared" si="66"/>
        <v/>
      </c>
      <c r="CX37" s="13">
        <f t="shared" si="67"/>
        <v>0</v>
      </c>
      <c r="CY37" s="13">
        <f t="shared" si="47"/>
        <v>0</v>
      </c>
      <c r="CZ37" s="13">
        <f t="shared" si="48"/>
        <v>0</v>
      </c>
      <c r="DA37" s="13">
        <f t="shared" si="49"/>
        <v>0</v>
      </c>
      <c r="DB37" s="13">
        <f t="shared" si="50"/>
        <v>0</v>
      </c>
      <c r="DC37" s="13">
        <f t="shared" si="51"/>
        <v>0</v>
      </c>
      <c r="DD37" s="13">
        <f t="shared" si="52"/>
        <v>0</v>
      </c>
      <c r="DE37" s="13">
        <f t="shared" si="53"/>
        <v>0</v>
      </c>
      <c r="DF37" s="13">
        <f t="shared" si="54"/>
        <v>0</v>
      </c>
      <c r="DG37" s="13">
        <f t="shared" si="55"/>
        <v>0</v>
      </c>
      <c r="DH37" s="13">
        <f t="shared" si="56"/>
        <v>0</v>
      </c>
      <c r="DI37" s="4">
        <f t="shared" si="68"/>
        <v>0</v>
      </c>
      <c r="DJ37" s="4">
        <f t="shared" si="69"/>
        <v>0</v>
      </c>
      <c r="DK37" s="4">
        <f t="shared" si="70"/>
        <v>0</v>
      </c>
      <c r="DL37" s="4">
        <f t="shared" si="71"/>
        <v>0</v>
      </c>
      <c r="DM37" s="4">
        <f t="shared" si="72"/>
        <v>0</v>
      </c>
      <c r="DN37" s="4">
        <f t="shared" si="73"/>
        <v>0</v>
      </c>
      <c r="DO37" s="4">
        <f t="shared" si="74"/>
        <v>0</v>
      </c>
      <c r="DP37" s="4">
        <f t="shared" si="75"/>
        <v>0</v>
      </c>
      <c r="DQ37" s="4">
        <f t="shared" si="76"/>
        <v>0</v>
      </c>
      <c r="DR37" s="4">
        <f t="shared" si="77"/>
        <v>0</v>
      </c>
      <c r="DV37" s="4" t="str">
        <f t="shared" si="78"/>
        <v/>
      </c>
      <c r="DW37" s="4" t="str">
        <f t="shared" si="79"/>
        <v/>
      </c>
      <c r="DX37" s="4" t="str">
        <f t="shared" si="80"/>
        <v/>
      </c>
      <c r="DY37" s="4" t="str">
        <f t="shared" si="81"/>
        <v/>
      </c>
      <c r="DZ37" s="4" t="str">
        <f t="shared" si="82"/>
        <v/>
      </c>
      <c r="EA37" s="4" t="str">
        <f t="shared" si="83"/>
        <v/>
      </c>
    </row>
    <row r="38" spans="1:131" ht="16.5" customHeight="1" x14ac:dyDescent="0.15">
      <c r="A38" s="164" t="str">
        <f t="shared" si="84"/>
        <v/>
      </c>
      <c r="B38" s="94"/>
      <c r="C38" s="164" t="s">
        <v>186</v>
      </c>
      <c r="D38" s="200" t="str">
        <f t="shared" ref="D38:D69" si="94">IF(B38="","",INT(($AP$1-CH38)/10000))</f>
        <v/>
      </c>
      <c r="E38" s="202" t="str">
        <f t="shared" ref="E38:E65" si="95">IF(B38="","",IF(AH38&gt;65,"F6",VLOOKUP(AH38,$CN$6:$CO$70,2,0)))</f>
        <v/>
      </c>
      <c r="F38" s="202" t="str">
        <f>IF(ISERROR(VLOOKUP(CI38,CJ$6:$CK$41,2,0)),"",VLOOKUP(CI38,CJ$6:$CK$41,2,0))</f>
        <v/>
      </c>
      <c r="G38" s="95"/>
      <c r="H38" s="95"/>
      <c r="I38" s="95"/>
      <c r="J38" s="95"/>
      <c r="K38" s="193" t="str">
        <f t="shared" ref="K38:K65" si="96">IF(CW38="重複","重複あり","")</f>
        <v/>
      </c>
      <c r="L38" s="148"/>
      <c r="M38" s="127"/>
      <c r="N38" s="148"/>
      <c r="O38" s="127"/>
      <c r="P38" s="148"/>
      <c r="Q38" s="127"/>
      <c r="R38" s="148"/>
      <c r="S38" s="127"/>
      <c r="T38" s="148"/>
      <c r="U38" s="127"/>
      <c r="V38" s="148"/>
      <c r="W38" s="127"/>
      <c r="X38" s="148"/>
      <c r="Y38" s="127"/>
      <c r="Z38" s="148"/>
      <c r="AA38" s="127"/>
      <c r="AB38" s="148"/>
      <c r="AC38" s="127"/>
      <c r="AD38" s="148"/>
      <c r="AE38" s="127"/>
      <c r="AF38" s="148"/>
      <c r="AG38" s="127"/>
      <c r="AH38" s="164" t="str">
        <f t="shared" ref="AH38:AH65" si="97">IF(B38="","",INT(($AP$1-CH38)/10000))</f>
        <v/>
      </c>
      <c r="AI38" s="4" t="str">
        <f t="shared" ref="AI38:AI65" si="98">TRIM(G38)</f>
        <v/>
      </c>
      <c r="AJ38" s="4" t="str">
        <f t="shared" ref="AJ38:AJ65" si="99">TRIM(H38)</f>
        <v/>
      </c>
      <c r="AM38" s="4">
        <f t="shared" si="86"/>
        <v>0</v>
      </c>
      <c r="AN38" s="4">
        <f t="shared" si="87"/>
        <v>0</v>
      </c>
      <c r="AO38" s="4" t="str">
        <f t="shared" si="88"/>
        <v/>
      </c>
      <c r="AP38" s="4" t="str">
        <f t="shared" si="89"/>
        <v/>
      </c>
      <c r="AQ38" s="13">
        <f t="shared" si="60"/>
        <v>0</v>
      </c>
      <c r="AR38" s="4" t="str">
        <f t="shared" ref="AR38:AR65" si="100">IF(E38="","",IF(E38="Ａ","1",IF(E38="Ｂ","2",IF(E38="Ｃ","3",IF(E38="Ｄ","4",IF(E38="Ｅ","5",IF(E38="F1","6",IF(E38="F2","7",IF(E38="F3","8",IF(E38="F4","9",IF(E38="F5","10","11")))))))))))</f>
        <v/>
      </c>
      <c r="AS38" s="4">
        <v>0</v>
      </c>
      <c r="AT38" s="4" t="str">
        <f t="shared" ref="AT38:AT65" si="101">I38&amp;" "&amp;J38</f>
        <v xml:space="preserve"> </v>
      </c>
      <c r="AU38" s="4" t="str">
        <f t="shared" si="90"/>
        <v xml:space="preserve">  </v>
      </c>
      <c r="AV38" s="4" t="str">
        <f t="shared" ref="AV38:AV65" si="102">D38</f>
        <v/>
      </c>
      <c r="AW38" s="4" t="str">
        <f t="shared" ref="AW38:AW65" si="103">IF(L38="","",VLOOKUP(L38,$AK$6:$AL$26,2,0))</f>
        <v/>
      </c>
      <c r="AX38" s="4" t="str">
        <f t="shared" ref="AX38:AX65" si="104">IF(N38="","",VLOOKUP(N38,$AK$6:$AL$26,2,0))</f>
        <v/>
      </c>
      <c r="AY38" s="4" t="str">
        <f t="shared" ref="AY38:AY65" si="105">IF(P38="","",VLOOKUP(P38,$AK$6:$AL$26,2,0))</f>
        <v/>
      </c>
      <c r="AZ38" s="4" t="str">
        <f t="shared" ref="AZ38:AZ65" si="106">IF(R38="","",VLOOKUP(R38,$AK$6:$AL$26,2,0))</f>
        <v/>
      </c>
      <c r="BA38" s="4" t="str">
        <f t="shared" ref="BA38:BA65" si="107">IF(T38="","",VLOOKUP(T38,$AK$6:$AL$26,2,0))</f>
        <v/>
      </c>
      <c r="BB38" s="4" t="str">
        <f t="shared" ref="BB38:BB65" si="108">IF(V38="","",VLOOKUP(V38,$AK$6:$AL$26,2,0))</f>
        <v/>
      </c>
      <c r="BC38" s="4" t="str">
        <f t="shared" ref="BC38:BC65" si="109">IF(X38="","",VLOOKUP(X38,$AK$6:$AL$20,2,0))</f>
        <v/>
      </c>
      <c r="BD38" s="4" t="str">
        <f t="shared" ref="BD38:BD66" si="110">IF(Z38="","",VLOOKUP(Z38,$AK$6:$AL$20,2,0))</f>
        <v/>
      </c>
      <c r="BE38" s="4" t="str">
        <f t="shared" ref="BE38:BE66" si="111">IF(AB38="","",VLOOKUP(AB38,$AK$6:$AL$20,2,0))</f>
        <v/>
      </c>
      <c r="BF38" s="4" t="str">
        <f t="shared" ref="BF38:BF65" si="112">IF(AD38="","",VLOOKUP(AD38,$AK$6:$AL$20,2,0))</f>
        <v/>
      </c>
      <c r="BG38" s="4" t="str">
        <f t="shared" ref="BG38:BG65" si="113">IF(AF38="","",VLOOKUP(AF38,$AK$6:$AL$20,2,0))</f>
        <v/>
      </c>
      <c r="BH38" s="4" t="str">
        <f t="shared" ref="BH38:BH65" si="114">IF(L38="","",VALUE(LEFT(L38,3)))</f>
        <v/>
      </c>
      <c r="BI38" s="4" t="str">
        <f t="shared" ref="BI38:BI65" si="115">IF(N38="","",VALUE(LEFT(N38,3)))</f>
        <v/>
      </c>
      <c r="BJ38" s="4" t="str">
        <f t="shared" ref="BJ38:BJ65" si="116">IF(P38="","",VALUE(LEFT(P38,3)))</f>
        <v/>
      </c>
      <c r="BK38" s="4" t="str">
        <f t="shared" ref="BK38:BK65" si="117">IF(R38="","",VALUE(LEFT(R38,3)))</f>
        <v/>
      </c>
      <c r="BL38" s="4" t="str">
        <f t="shared" ref="BL38:BL65" si="118">IF(T38="","",VALUE(LEFT(T38,3)))</f>
        <v/>
      </c>
      <c r="BM38" s="4" t="str">
        <f t="shared" ref="BM38:BM65" si="119">IF(V38="","",VALUE(LEFT(V38,3)))</f>
        <v/>
      </c>
      <c r="BN38" s="4" t="str">
        <f t="shared" ref="BN38:BN65" si="120">IF(X38="","",VALUE(LEFT(X38,3)))</f>
        <v/>
      </c>
      <c r="BO38" s="4" t="str">
        <f t="shared" ref="BO38:BO66" si="121">IF(Z38="","",VALUE(LEFT(Z38,3)))</f>
        <v/>
      </c>
      <c r="BP38" s="4" t="str">
        <f t="shared" ref="BP38:BP66" si="122">IF(AB38="","",VALUE(LEFT(AB38,3)))</f>
        <v/>
      </c>
      <c r="BQ38" s="4" t="str">
        <f t="shared" ref="BQ38:BQ65" si="123">IF(AD38="","",VALUE(LEFT(AD38,3)))</f>
        <v/>
      </c>
      <c r="BR38" s="4" t="str">
        <f t="shared" ref="BR38:BR65" si="124">IF(AF38="","",VALUE(LEFT(AF38,3)))</f>
        <v/>
      </c>
      <c r="BS38" s="4">
        <f t="shared" ref="BS38:BS65" si="125">IF(C38="100歳",1,0)</f>
        <v>0</v>
      </c>
      <c r="BT38" s="4" t="str">
        <f t="shared" ref="BT38:BT65" si="126">IF(M38="","999:99.99"," "&amp;LEFT(RIGHT("  "&amp;TEXT(M38,"0.00"),7),2)&amp;":"&amp;RIGHT(TEXT(M38,"0.00"),5))</f>
        <v>999:99.99</v>
      </c>
      <c r="BU38" s="4" t="str">
        <f t="shared" ref="BU38:BU65" si="127">IF(O38="","999:99.99"," "&amp;LEFT(RIGHT("  "&amp;TEXT(O38,"0.00"),7),2)&amp;":"&amp;RIGHT(TEXT(O38,"0.00"),5))</f>
        <v>999:99.99</v>
      </c>
      <c r="BV38" s="4" t="str">
        <f t="shared" ref="BV38:BV65" si="128">IF(Q38="","999:99.99"," "&amp;LEFT(RIGHT("  "&amp;TEXT(Q38,"0.00"),7),2)&amp;":"&amp;RIGHT(TEXT(Q38,"0.00"),5))</f>
        <v>999:99.99</v>
      </c>
      <c r="BW38" s="4" t="str">
        <f t="shared" ref="BW38:BW65" si="129">IF(S38="","999:99.99"," "&amp;LEFT(RIGHT("  "&amp;TEXT(S38,"0.00"),7),2)&amp;":"&amp;RIGHT(TEXT(S38,"0.00"),5))</f>
        <v>999:99.99</v>
      </c>
      <c r="BX38" s="4" t="str">
        <f t="shared" ref="BX38:BX65" si="130">IF(U38="","999:99.99"," "&amp;LEFT(RIGHT("  "&amp;TEXT(U38,"0.00"),7),2)&amp;":"&amp;RIGHT(TEXT(U38,"0.00"),5))</f>
        <v>999:99.99</v>
      </c>
      <c r="BY38" s="4" t="str">
        <f t="shared" ref="BY38:BY65" si="131">IF(W38="","999:99.99"," "&amp;LEFT(RIGHT("  "&amp;TEXT(W38,"0.00"),7),2)&amp;":"&amp;RIGHT(TEXT(W38,"0.00"),5))</f>
        <v>999:99.99</v>
      </c>
      <c r="BZ38" s="4" t="str">
        <f t="shared" ref="BZ38:BZ65" si="132">IF(Y38="","999:99.99"," "&amp;LEFT(RIGHT("  "&amp;TEXT(Y38,"0.00"),7),2)&amp;":"&amp;RIGHT(TEXT(Y38,"0.00"),5))</f>
        <v>999:99.99</v>
      </c>
      <c r="CA38" s="4" t="str">
        <f t="shared" ref="CA38:CA65" si="133">IF(AA38="","999:99.99"," "&amp;LEFT(RIGHT("  "&amp;TEXT(AA38,"0.00"),7),2)&amp;":"&amp;RIGHT(TEXT(AA38,"0.00"),5))</f>
        <v>999:99.99</v>
      </c>
      <c r="CB38" s="4" t="str">
        <f t="shared" ref="CB38:CB65" si="134">IF(AC38="","999:99.99"," "&amp;LEFT(RIGHT("  "&amp;TEXT(AC38,"0.00"),7),2)&amp;":"&amp;RIGHT(TEXT(AC38,"0.00"),5))</f>
        <v>999:99.99</v>
      </c>
      <c r="CC38" s="4" t="str">
        <f t="shared" ref="CC38:CC65" si="135">IF(AE38="","999:99.99"," "&amp;LEFT(RIGHT("  "&amp;TEXT(AE38,"0.00"),7),2)&amp;":"&amp;RIGHT(TEXT(AE38,"0.00"),5))</f>
        <v>999:99.99</v>
      </c>
      <c r="CD38" s="4" t="str">
        <f t="shared" ref="CD38:CD65" si="136">IF(AG38="","999:99.99"," "&amp;LEFT(RIGHT("  "&amp;TEXT(AG38,"0.00"),7),2)&amp;":"&amp;RIGHT(TEXT(AG38,"0.00"),5))</f>
        <v>999:99.99</v>
      </c>
      <c r="CE38" s="4">
        <f t="shared" si="91"/>
        <v>0</v>
      </c>
      <c r="CF38" s="4">
        <f t="shared" si="92"/>
        <v>0</v>
      </c>
      <c r="CG38" s="4">
        <f t="shared" si="93"/>
        <v>0</v>
      </c>
      <c r="CH38" s="4" t="str">
        <f t="shared" ref="CH38:CH65" si="137">YEAR(B38)&amp;RIGHT("0"&amp;MONTH(B38),2)&amp;RIGHT("0"&amp;DAY(B38),2)</f>
        <v>19000100</v>
      </c>
      <c r="CI38" s="4" t="str">
        <f t="shared" ref="CI38:CI65" si="138">IF(B38="","",INT(($AP$2-CH38)/10000))</f>
        <v/>
      </c>
      <c r="CN38" s="4">
        <v>33</v>
      </c>
      <c r="CO38" s="4" t="s">
        <v>262</v>
      </c>
      <c r="CP38" s="4" t="str">
        <f t="shared" si="64"/>
        <v/>
      </c>
      <c r="CQ38" s="4" t="str">
        <f t="shared" si="65"/>
        <v/>
      </c>
      <c r="CW38" s="194" t="str">
        <f t="shared" si="66"/>
        <v/>
      </c>
      <c r="CX38" s="13">
        <f t="shared" si="67"/>
        <v>0</v>
      </c>
      <c r="CY38" s="13">
        <f t="shared" ref="CY38:CY65" si="139">IF(COUNTIF($L38:$AG38,$AK$7)&gt;1,1,0)</f>
        <v>0</v>
      </c>
      <c r="CZ38" s="13">
        <f t="shared" ref="CZ38:CZ65" si="140">IF(COUNTIF($L38:$AG38,$AK$8)&gt;1,1,0)</f>
        <v>0</v>
      </c>
      <c r="DA38" s="13">
        <f t="shared" ref="DA38:DA65" si="141">IF(COUNTIF($L38:$AG38,$AK$9)&gt;1,1,0)</f>
        <v>0</v>
      </c>
      <c r="DB38" s="13">
        <f t="shared" ref="DB38:DB65" si="142">IF(COUNTIF($L38:$AG38,$AK$10)&gt;1,1,0)</f>
        <v>0</v>
      </c>
      <c r="DC38" s="13">
        <f t="shared" ref="DC38:DC65" si="143">IF(COUNTIF($L38:$AG38,$AK$11)&gt;1,1,0)</f>
        <v>0</v>
      </c>
      <c r="DD38" s="13">
        <f t="shared" ref="DD38:DD65" si="144">IF(COUNTIF($L38:$AG38,$AK$12)&gt;1,1,0)</f>
        <v>0</v>
      </c>
      <c r="DE38" s="13">
        <f t="shared" ref="DE38:DE65" si="145">IF(COUNTIF($L38:$AG38,$AK$13)&gt;1,1,0)</f>
        <v>0</v>
      </c>
      <c r="DF38" s="13">
        <f t="shared" ref="DF38:DF65" si="146">IF(COUNTIF($L38:$AG38,$AK$14)&gt;1,1,0)</f>
        <v>0</v>
      </c>
      <c r="DG38" s="13">
        <f t="shared" ref="DG38:DG65" si="147">IF(COUNTIF($L38:$AG38,$AK$15)&gt;1,1,0)</f>
        <v>0</v>
      </c>
      <c r="DH38" s="13">
        <f t="shared" ref="DH38:DH65" si="148">IF(COUNTIF($L38:$AG38,$AK$16)&gt;1,1,0)</f>
        <v>0</v>
      </c>
      <c r="DI38" s="4">
        <f t="shared" si="68"/>
        <v>0</v>
      </c>
      <c r="DJ38" s="4">
        <f t="shared" si="69"/>
        <v>0</v>
      </c>
      <c r="DK38" s="4">
        <f t="shared" si="70"/>
        <v>0</v>
      </c>
      <c r="DL38" s="4">
        <f t="shared" si="71"/>
        <v>0</v>
      </c>
      <c r="DM38" s="4">
        <f t="shared" si="72"/>
        <v>0</v>
      </c>
      <c r="DN38" s="4">
        <f t="shared" si="73"/>
        <v>0</v>
      </c>
      <c r="DO38" s="4">
        <f t="shared" si="74"/>
        <v>0</v>
      </c>
      <c r="DP38" s="4">
        <f t="shared" si="75"/>
        <v>0</v>
      </c>
      <c r="DQ38" s="4">
        <f t="shared" si="76"/>
        <v>0</v>
      </c>
      <c r="DR38" s="4">
        <f t="shared" si="77"/>
        <v>0</v>
      </c>
      <c r="DV38" s="4" t="str">
        <f t="shared" si="78"/>
        <v/>
      </c>
      <c r="DW38" s="4" t="str">
        <f t="shared" si="79"/>
        <v/>
      </c>
      <c r="DX38" s="4" t="str">
        <f t="shared" si="80"/>
        <v/>
      </c>
      <c r="DY38" s="4" t="str">
        <f t="shared" si="81"/>
        <v/>
      </c>
      <c r="DZ38" s="4" t="str">
        <f t="shared" si="82"/>
        <v/>
      </c>
      <c r="EA38" s="4" t="str">
        <f t="shared" si="83"/>
        <v/>
      </c>
    </row>
    <row r="39" spans="1:131" ht="16.5" customHeight="1" x14ac:dyDescent="0.15">
      <c r="A39" s="164" t="str">
        <f t="shared" si="84"/>
        <v/>
      </c>
      <c r="B39" s="94"/>
      <c r="C39" s="164" t="s">
        <v>186</v>
      </c>
      <c r="D39" s="200" t="str">
        <f t="shared" si="94"/>
        <v/>
      </c>
      <c r="E39" s="202" t="str">
        <f t="shared" si="95"/>
        <v/>
      </c>
      <c r="F39" s="202" t="str">
        <f>IF(ISERROR(VLOOKUP(CI39,CJ$6:$CK$41,2,0)),"",VLOOKUP(CI39,CJ$6:$CK$41,2,0))</f>
        <v/>
      </c>
      <c r="G39" s="95"/>
      <c r="H39" s="95"/>
      <c r="I39" s="95"/>
      <c r="J39" s="95"/>
      <c r="K39" s="193" t="str">
        <f t="shared" si="96"/>
        <v/>
      </c>
      <c r="L39" s="148"/>
      <c r="M39" s="127"/>
      <c r="N39" s="148"/>
      <c r="O39" s="127"/>
      <c r="P39" s="148"/>
      <c r="Q39" s="127"/>
      <c r="R39" s="148"/>
      <c r="S39" s="127"/>
      <c r="T39" s="148"/>
      <c r="U39" s="127"/>
      <c r="V39" s="148"/>
      <c r="W39" s="127"/>
      <c r="X39" s="148"/>
      <c r="Y39" s="127"/>
      <c r="Z39" s="148"/>
      <c r="AA39" s="127"/>
      <c r="AB39" s="148"/>
      <c r="AC39" s="127"/>
      <c r="AD39" s="148"/>
      <c r="AE39" s="127"/>
      <c r="AF39" s="148"/>
      <c r="AG39" s="127"/>
      <c r="AH39" s="164" t="str">
        <f t="shared" si="97"/>
        <v/>
      </c>
      <c r="AI39" s="4" t="str">
        <f t="shared" si="98"/>
        <v/>
      </c>
      <c r="AJ39" s="4" t="str">
        <f t="shared" si="99"/>
        <v/>
      </c>
      <c r="AM39" s="4">
        <f t="shared" si="86"/>
        <v>0</v>
      </c>
      <c r="AN39" s="4">
        <f t="shared" si="87"/>
        <v>0</v>
      </c>
      <c r="AO39" s="4" t="str">
        <f t="shared" si="88"/>
        <v/>
      </c>
      <c r="AP39" s="4" t="str">
        <f t="shared" si="89"/>
        <v/>
      </c>
      <c r="AQ39" s="13">
        <f t="shared" si="60"/>
        <v>0</v>
      </c>
      <c r="AR39" s="4" t="str">
        <f t="shared" si="100"/>
        <v/>
      </c>
      <c r="AS39" s="4">
        <v>0</v>
      </c>
      <c r="AT39" s="4" t="str">
        <f t="shared" si="101"/>
        <v xml:space="preserve"> </v>
      </c>
      <c r="AU39" s="4" t="str">
        <f t="shared" si="90"/>
        <v xml:space="preserve">  </v>
      </c>
      <c r="AV39" s="4" t="str">
        <f t="shared" si="102"/>
        <v/>
      </c>
      <c r="AW39" s="4" t="str">
        <f t="shared" si="103"/>
        <v/>
      </c>
      <c r="AX39" s="4" t="str">
        <f t="shared" si="104"/>
        <v/>
      </c>
      <c r="AY39" s="4" t="str">
        <f t="shared" si="105"/>
        <v/>
      </c>
      <c r="AZ39" s="4" t="str">
        <f t="shared" si="106"/>
        <v/>
      </c>
      <c r="BA39" s="4" t="str">
        <f t="shared" si="107"/>
        <v/>
      </c>
      <c r="BB39" s="4" t="str">
        <f t="shared" si="108"/>
        <v/>
      </c>
      <c r="BC39" s="4" t="str">
        <f t="shared" si="109"/>
        <v/>
      </c>
      <c r="BD39" s="4" t="str">
        <f t="shared" si="110"/>
        <v/>
      </c>
      <c r="BE39" s="4" t="str">
        <f t="shared" si="111"/>
        <v/>
      </c>
      <c r="BF39" s="4" t="str">
        <f t="shared" si="112"/>
        <v/>
      </c>
      <c r="BG39" s="4" t="str">
        <f t="shared" si="113"/>
        <v/>
      </c>
      <c r="BH39" s="4" t="str">
        <f t="shared" si="114"/>
        <v/>
      </c>
      <c r="BI39" s="4" t="str">
        <f t="shared" si="115"/>
        <v/>
      </c>
      <c r="BJ39" s="4" t="str">
        <f t="shared" si="116"/>
        <v/>
      </c>
      <c r="BK39" s="4" t="str">
        <f t="shared" si="117"/>
        <v/>
      </c>
      <c r="BL39" s="4" t="str">
        <f t="shared" si="118"/>
        <v/>
      </c>
      <c r="BM39" s="4" t="str">
        <f t="shared" si="119"/>
        <v/>
      </c>
      <c r="BN39" s="4" t="str">
        <f t="shared" si="120"/>
        <v/>
      </c>
      <c r="BO39" s="4" t="str">
        <f t="shared" si="121"/>
        <v/>
      </c>
      <c r="BP39" s="4" t="str">
        <f t="shared" si="122"/>
        <v/>
      </c>
      <c r="BQ39" s="4" t="str">
        <f t="shared" si="123"/>
        <v/>
      </c>
      <c r="BR39" s="4" t="str">
        <f t="shared" si="124"/>
        <v/>
      </c>
      <c r="BS39" s="4">
        <f t="shared" si="125"/>
        <v>0</v>
      </c>
      <c r="BT39" s="4" t="str">
        <f t="shared" si="126"/>
        <v>999:99.99</v>
      </c>
      <c r="BU39" s="4" t="str">
        <f t="shared" si="127"/>
        <v>999:99.99</v>
      </c>
      <c r="BV39" s="4" t="str">
        <f t="shared" si="128"/>
        <v>999:99.99</v>
      </c>
      <c r="BW39" s="4" t="str">
        <f t="shared" si="129"/>
        <v>999:99.99</v>
      </c>
      <c r="BX39" s="4" t="str">
        <f t="shared" si="130"/>
        <v>999:99.99</v>
      </c>
      <c r="BY39" s="4" t="str">
        <f t="shared" si="131"/>
        <v>999:99.99</v>
      </c>
      <c r="BZ39" s="4" t="str">
        <f t="shared" si="132"/>
        <v>999:99.99</v>
      </c>
      <c r="CA39" s="4" t="str">
        <f t="shared" si="133"/>
        <v>999:99.99</v>
      </c>
      <c r="CB39" s="4" t="str">
        <f t="shared" si="134"/>
        <v>999:99.99</v>
      </c>
      <c r="CC39" s="4" t="str">
        <f t="shared" si="135"/>
        <v>999:99.99</v>
      </c>
      <c r="CD39" s="4" t="str">
        <f t="shared" si="136"/>
        <v>999:99.99</v>
      </c>
      <c r="CE39" s="4">
        <f t="shared" si="91"/>
        <v>0</v>
      </c>
      <c r="CF39" s="4">
        <f t="shared" si="92"/>
        <v>0</v>
      </c>
      <c r="CG39" s="4">
        <f t="shared" si="93"/>
        <v>0</v>
      </c>
      <c r="CH39" s="4" t="str">
        <f t="shared" si="137"/>
        <v>19000100</v>
      </c>
      <c r="CI39" s="4" t="str">
        <f t="shared" si="138"/>
        <v/>
      </c>
      <c r="CN39" s="4">
        <v>34</v>
      </c>
      <c r="CO39" s="4" t="s">
        <v>262</v>
      </c>
      <c r="CP39" s="4" t="str">
        <f t="shared" si="64"/>
        <v/>
      </c>
      <c r="CQ39" s="4" t="str">
        <f t="shared" si="65"/>
        <v/>
      </c>
      <c r="CW39" s="194" t="str">
        <f t="shared" si="66"/>
        <v/>
      </c>
      <c r="CX39" s="13">
        <f t="shared" ref="CX39:CX65" si="149">IF(COUNTIF($L39:$AG39,$AK$6)&gt;1,1,0)</f>
        <v>0</v>
      </c>
      <c r="CY39" s="13">
        <f t="shared" si="139"/>
        <v>0</v>
      </c>
      <c r="CZ39" s="13">
        <f t="shared" si="140"/>
        <v>0</v>
      </c>
      <c r="DA39" s="13">
        <f t="shared" si="141"/>
        <v>0</v>
      </c>
      <c r="DB39" s="13">
        <f t="shared" si="142"/>
        <v>0</v>
      </c>
      <c r="DC39" s="13">
        <f t="shared" si="143"/>
        <v>0</v>
      </c>
      <c r="DD39" s="13">
        <f t="shared" si="144"/>
        <v>0</v>
      </c>
      <c r="DE39" s="13">
        <f t="shared" si="145"/>
        <v>0</v>
      </c>
      <c r="DF39" s="13">
        <f t="shared" si="146"/>
        <v>0</v>
      </c>
      <c r="DG39" s="13">
        <f t="shared" si="147"/>
        <v>0</v>
      </c>
      <c r="DH39" s="13">
        <f t="shared" si="148"/>
        <v>0</v>
      </c>
      <c r="DI39" s="4">
        <f t="shared" si="68"/>
        <v>0</v>
      </c>
      <c r="DJ39" s="4">
        <f t="shared" si="69"/>
        <v>0</v>
      </c>
      <c r="DK39" s="4">
        <f t="shared" si="70"/>
        <v>0</v>
      </c>
      <c r="DL39" s="4">
        <f t="shared" si="71"/>
        <v>0</v>
      </c>
      <c r="DM39" s="4">
        <f t="shared" si="72"/>
        <v>0</v>
      </c>
      <c r="DN39" s="4">
        <f t="shared" si="73"/>
        <v>0</v>
      </c>
      <c r="DO39" s="4">
        <f t="shared" si="74"/>
        <v>0</v>
      </c>
      <c r="DP39" s="4">
        <f t="shared" si="75"/>
        <v>0</v>
      </c>
      <c r="DQ39" s="4">
        <f t="shared" si="76"/>
        <v>0</v>
      </c>
      <c r="DR39" s="4">
        <f t="shared" si="77"/>
        <v>0</v>
      </c>
      <c r="DV39" s="4" t="str">
        <f t="shared" si="78"/>
        <v/>
      </c>
      <c r="DW39" s="4" t="str">
        <f t="shared" si="79"/>
        <v/>
      </c>
      <c r="DX39" s="4" t="str">
        <f t="shared" si="80"/>
        <v/>
      </c>
      <c r="DY39" s="4" t="str">
        <f t="shared" si="81"/>
        <v/>
      </c>
      <c r="DZ39" s="4" t="str">
        <f t="shared" si="82"/>
        <v/>
      </c>
      <c r="EA39" s="4" t="str">
        <f t="shared" si="83"/>
        <v/>
      </c>
    </row>
    <row r="40" spans="1:131" ht="16.5" customHeight="1" x14ac:dyDescent="0.15">
      <c r="A40" s="164" t="str">
        <f t="shared" si="84"/>
        <v/>
      </c>
      <c r="B40" s="94"/>
      <c r="C40" s="164" t="s">
        <v>186</v>
      </c>
      <c r="D40" s="200" t="str">
        <f t="shared" si="94"/>
        <v/>
      </c>
      <c r="E40" s="202" t="str">
        <f t="shared" si="95"/>
        <v/>
      </c>
      <c r="F40" s="202" t="str">
        <f>IF(ISERROR(VLOOKUP(CI40,CJ$6:$CK$41,2,0)),"",VLOOKUP(CI40,CJ$6:$CK$41,2,0))</f>
        <v/>
      </c>
      <c r="G40" s="95"/>
      <c r="H40" s="95"/>
      <c r="I40" s="95"/>
      <c r="J40" s="95"/>
      <c r="K40" s="193" t="str">
        <f t="shared" si="96"/>
        <v/>
      </c>
      <c r="L40" s="148"/>
      <c r="M40" s="127"/>
      <c r="N40" s="148"/>
      <c r="O40" s="127"/>
      <c r="P40" s="148"/>
      <c r="Q40" s="127"/>
      <c r="R40" s="148"/>
      <c r="S40" s="127"/>
      <c r="T40" s="148"/>
      <c r="U40" s="127"/>
      <c r="V40" s="148"/>
      <c r="W40" s="127"/>
      <c r="X40" s="148"/>
      <c r="Y40" s="127"/>
      <c r="Z40" s="148"/>
      <c r="AA40" s="127"/>
      <c r="AB40" s="148"/>
      <c r="AC40" s="127"/>
      <c r="AD40" s="148"/>
      <c r="AE40" s="127"/>
      <c r="AF40" s="148"/>
      <c r="AG40" s="127"/>
      <c r="AH40" s="164" t="str">
        <f t="shared" si="97"/>
        <v/>
      </c>
      <c r="AI40" s="4" t="str">
        <f t="shared" si="98"/>
        <v/>
      </c>
      <c r="AJ40" s="4" t="str">
        <f t="shared" si="99"/>
        <v/>
      </c>
      <c r="AM40" s="4">
        <f t="shared" si="86"/>
        <v>0</v>
      </c>
      <c r="AN40" s="4">
        <f t="shared" si="87"/>
        <v>0</v>
      </c>
      <c r="AO40" s="4" t="str">
        <f t="shared" si="88"/>
        <v/>
      </c>
      <c r="AP40" s="4" t="str">
        <f t="shared" si="89"/>
        <v/>
      </c>
      <c r="AQ40" s="13">
        <f t="shared" si="60"/>
        <v>0</v>
      </c>
      <c r="AR40" s="4" t="str">
        <f t="shared" si="100"/>
        <v/>
      </c>
      <c r="AS40" s="4">
        <v>0</v>
      </c>
      <c r="AT40" s="4" t="str">
        <f t="shared" si="101"/>
        <v xml:space="preserve"> </v>
      </c>
      <c r="AU40" s="4" t="str">
        <f t="shared" si="90"/>
        <v xml:space="preserve">  </v>
      </c>
      <c r="AV40" s="4" t="str">
        <f t="shared" si="102"/>
        <v/>
      </c>
      <c r="AW40" s="4" t="str">
        <f t="shared" si="103"/>
        <v/>
      </c>
      <c r="AX40" s="4" t="str">
        <f t="shared" si="104"/>
        <v/>
      </c>
      <c r="AY40" s="4" t="str">
        <f t="shared" si="105"/>
        <v/>
      </c>
      <c r="AZ40" s="4" t="str">
        <f t="shared" si="106"/>
        <v/>
      </c>
      <c r="BA40" s="4" t="str">
        <f t="shared" si="107"/>
        <v/>
      </c>
      <c r="BB40" s="4" t="str">
        <f t="shared" si="108"/>
        <v/>
      </c>
      <c r="BC40" s="4" t="str">
        <f t="shared" si="109"/>
        <v/>
      </c>
      <c r="BD40" s="4" t="str">
        <f t="shared" si="110"/>
        <v/>
      </c>
      <c r="BE40" s="4" t="str">
        <f t="shared" si="111"/>
        <v/>
      </c>
      <c r="BF40" s="4" t="str">
        <f t="shared" si="112"/>
        <v/>
      </c>
      <c r="BG40" s="4" t="str">
        <f t="shared" si="113"/>
        <v/>
      </c>
      <c r="BH40" s="4" t="str">
        <f t="shared" si="114"/>
        <v/>
      </c>
      <c r="BI40" s="4" t="str">
        <f t="shared" si="115"/>
        <v/>
      </c>
      <c r="BJ40" s="4" t="str">
        <f t="shared" si="116"/>
        <v/>
      </c>
      <c r="BK40" s="4" t="str">
        <f t="shared" si="117"/>
        <v/>
      </c>
      <c r="BL40" s="4" t="str">
        <f t="shared" si="118"/>
        <v/>
      </c>
      <c r="BM40" s="4" t="str">
        <f t="shared" si="119"/>
        <v/>
      </c>
      <c r="BN40" s="4" t="str">
        <f t="shared" si="120"/>
        <v/>
      </c>
      <c r="BO40" s="4" t="str">
        <f t="shared" si="121"/>
        <v/>
      </c>
      <c r="BP40" s="4" t="str">
        <f t="shared" si="122"/>
        <v/>
      </c>
      <c r="BQ40" s="4" t="str">
        <f t="shared" si="123"/>
        <v/>
      </c>
      <c r="BR40" s="4" t="str">
        <f t="shared" si="124"/>
        <v/>
      </c>
      <c r="BS40" s="4">
        <f t="shared" si="125"/>
        <v>0</v>
      </c>
      <c r="BT40" s="4" t="str">
        <f t="shared" si="126"/>
        <v>999:99.99</v>
      </c>
      <c r="BU40" s="4" t="str">
        <f t="shared" si="127"/>
        <v>999:99.99</v>
      </c>
      <c r="BV40" s="4" t="str">
        <f t="shared" si="128"/>
        <v>999:99.99</v>
      </c>
      <c r="BW40" s="4" t="str">
        <f t="shared" si="129"/>
        <v>999:99.99</v>
      </c>
      <c r="BX40" s="4" t="str">
        <f t="shared" si="130"/>
        <v>999:99.99</v>
      </c>
      <c r="BY40" s="4" t="str">
        <f t="shared" si="131"/>
        <v>999:99.99</v>
      </c>
      <c r="BZ40" s="4" t="str">
        <f t="shared" si="132"/>
        <v>999:99.99</v>
      </c>
      <c r="CA40" s="4" t="str">
        <f t="shared" si="133"/>
        <v>999:99.99</v>
      </c>
      <c r="CB40" s="4" t="str">
        <f t="shared" si="134"/>
        <v>999:99.99</v>
      </c>
      <c r="CC40" s="4" t="str">
        <f t="shared" si="135"/>
        <v>999:99.99</v>
      </c>
      <c r="CD40" s="4" t="str">
        <f t="shared" si="136"/>
        <v>999:99.99</v>
      </c>
      <c r="CE40" s="4">
        <f t="shared" si="91"/>
        <v>0</v>
      </c>
      <c r="CF40" s="4">
        <f t="shared" si="92"/>
        <v>0</v>
      </c>
      <c r="CG40" s="4">
        <f t="shared" si="93"/>
        <v>0</v>
      </c>
      <c r="CH40" s="4" t="str">
        <f t="shared" si="137"/>
        <v>19000100</v>
      </c>
      <c r="CI40" s="4" t="str">
        <f t="shared" si="138"/>
        <v/>
      </c>
      <c r="CN40" s="4">
        <v>35</v>
      </c>
      <c r="CO40" s="4" t="s">
        <v>262</v>
      </c>
      <c r="CP40" s="4" t="str">
        <f t="shared" si="64"/>
        <v/>
      </c>
      <c r="CQ40" s="4" t="str">
        <f t="shared" si="65"/>
        <v/>
      </c>
      <c r="CW40" s="194" t="str">
        <f t="shared" si="66"/>
        <v/>
      </c>
      <c r="CX40" s="13">
        <f t="shared" si="149"/>
        <v>0</v>
      </c>
      <c r="CY40" s="13">
        <f t="shared" si="139"/>
        <v>0</v>
      </c>
      <c r="CZ40" s="13">
        <f t="shared" si="140"/>
        <v>0</v>
      </c>
      <c r="DA40" s="13">
        <f t="shared" si="141"/>
        <v>0</v>
      </c>
      <c r="DB40" s="13">
        <f t="shared" si="142"/>
        <v>0</v>
      </c>
      <c r="DC40" s="13">
        <f t="shared" si="143"/>
        <v>0</v>
      </c>
      <c r="DD40" s="13">
        <f t="shared" si="144"/>
        <v>0</v>
      </c>
      <c r="DE40" s="13">
        <f t="shared" si="145"/>
        <v>0</v>
      </c>
      <c r="DF40" s="13">
        <f t="shared" si="146"/>
        <v>0</v>
      </c>
      <c r="DG40" s="13">
        <f t="shared" si="147"/>
        <v>0</v>
      </c>
      <c r="DH40" s="13">
        <f t="shared" si="148"/>
        <v>0</v>
      </c>
      <c r="DI40" s="4">
        <f t="shared" si="68"/>
        <v>0</v>
      </c>
      <c r="DJ40" s="4">
        <f t="shared" si="69"/>
        <v>0</v>
      </c>
      <c r="DK40" s="4">
        <f t="shared" si="70"/>
        <v>0</v>
      </c>
      <c r="DL40" s="4">
        <f t="shared" si="71"/>
        <v>0</v>
      </c>
      <c r="DM40" s="4">
        <f t="shared" si="72"/>
        <v>0</v>
      </c>
      <c r="DN40" s="4">
        <f t="shared" si="73"/>
        <v>0</v>
      </c>
      <c r="DO40" s="4">
        <f t="shared" si="74"/>
        <v>0</v>
      </c>
      <c r="DP40" s="4">
        <f t="shared" si="75"/>
        <v>0</v>
      </c>
      <c r="DQ40" s="4">
        <f t="shared" si="76"/>
        <v>0</v>
      </c>
      <c r="DR40" s="4">
        <f t="shared" si="77"/>
        <v>0</v>
      </c>
      <c r="DV40" s="4" t="str">
        <f t="shared" si="78"/>
        <v/>
      </c>
      <c r="DW40" s="4" t="str">
        <f t="shared" si="79"/>
        <v/>
      </c>
      <c r="DX40" s="4" t="str">
        <f t="shared" si="80"/>
        <v/>
      </c>
      <c r="DY40" s="4" t="str">
        <f t="shared" si="81"/>
        <v/>
      </c>
      <c r="DZ40" s="4" t="str">
        <f t="shared" si="82"/>
        <v/>
      </c>
      <c r="EA40" s="4" t="str">
        <f t="shared" si="83"/>
        <v/>
      </c>
    </row>
    <row r="41" spans="1:131" ht="16.5" customHeight="1" x14ac:dyDescent="0.15">
      <c r="A41" s="164" t="str">
        <f t="shared" si="84"/>
        <v/>
      </c>
      <c r="B41" s="94"/>
      <c r="C41" s="164" t="s">
        <v>186</v>
      </c>
      <c r="D41" s="200" t="str">
        <f t="shared" si="94"/>
        <v/>
      </c>
      <c r="E41" s="202" t="str">
        <f t="shared" si="95"/>
        <v/>
      </c>
      <c r="F41" s="202" t="str">
        <f>IF(ISERROR(VLOOKUP(CI41,CJ$6:$CK$41,2,0)),"",VLOOKUP(CI41,CJ$6:$CK$41,2,0))</f>
        <v/>
      </c>
      <c r="G41" s="95"/>
      <c r="H41" s="95"/>
      <c r="I41" s="95"/>
      <c r="J41" s="95"/>
      <c r="K41" s="193" t="str">
        <f t="shared" si="96"/>
        <v/>
      </c>
      <c r="L41" s="148"/>
      <c r="M41" s="127"/>
      <c r="N41" s="148"/>
      <c r="O41" s="127"/>
      <c r="P41" s="148"/>
      <c r="Q41" s="127"/>
      <c r="R41" s="148"/>
      <c r="S41" s="127"/>
      <c r="T41" s="148"/>
      <c r="U41" s="127"/>
      <c r="V41" s="148"/>
      <c r="W41" s="127"/>
      <c r="X41" s="148"/>
      <c r="Y41" s="127"/>
      <c r="Z41" s="148"/>
      <c r="AA41" s="127"/>
      <c r="AB41" s="148"/>
      <c r="AC41" s="127"/>
      <c r="AD41" s="148"/>
      <c r="AE41" s="127"/>
      <c r="AF41" s="148"/>
      <c r="AG41" s="127"/>
      <c r="AH41" s="164" t="str">
        <f t="shared" si="97"/>
        <v/>
      </c>
      <c r="AI41" s="4" t="str">
        <f t="shared" si="98"/>
        <v/>
      </c>
      <c r="AJ41" s="4" t="str">
        <f t="shared" si="99"/>
        <v/>
      </c>
      <c r="AM41" s="4">
        <f t="shared" si="86"/>
        <v>0</v>
      </c>
      <c r="AN41" s="4">
        <f t="shared" si="87"/>
        <v>0</v>
      </c>
      <c r="AO41" s="4" t="str">
        <f t="shared" si="88"/>
        <v/>
      </c>
      <c r="AP41" s="4" t="str">
        <f t="shared" si="89"/>
        <v/>
      </c>
      <c r="AQ41" s="13">
        <f t="shared" si="60"/>
        <v>0</v>
      </c>
      <c r="AR41" s="4" t="str">
        <f t="shared" si="100"/>
        <v/>
      </c>
      <c r="AS41" s="4">
        <v>0</v>
      </c>
      <c r="AT41" s="4" t="str">
        <f t="shared" si="101"/>
        <v xml:space="preserve"> </v>
      </c>
      <c r="AU41" s="4" t="str">
        <f t="shared" si="90"/>
        <v xml:space="preserve">  </v>
      </c>
      <c r="AV41" s="4" t="str">
        <f t="shared" si="102"/>
        <v/>
      </c>
      <c r="AW41" s="4" t="str">
        <f t="shared" si="103"/>
        <v/>
      </c>
      <c r="AX41" s="4" t="str">
        <f t="shared" si="104"/>
        <v/>
      </c>
      <c r="AY41" s="4" t="str">
        <f t="shared" si="105"/>
        <v/>
      </c>
      <c r="AZ41" s="4" t="str">
        <f t="shared" si="106"/>
        <v/>
      </c>
      <c r="BA41" s="4" t="str">
        <f t="shared" si="107"/>
        <v/>
      </c>
      <c r="BB41" s="4" t="str">
        <f t="shared" si="108"/>
        <v/>
      </c>
      <c r="BC41" s="4" t="str">
        <f t="shared" si="109"/>
        <v/>
      </c>
      <c r="BD41" s="4" t="str">
        <f t="shared" si="110"/>
        <v/>
      </c>
      <c r="BE41" s="4" t="str">
        <f t="shared" si="111"/>
        <v/>
      </c>
      <c r="BF41" s="4" t="str">
        <f t="shared" si="112"/>
        <v/>
      </c>
      <c r="BG41" s="4" t="str">
        <f t="shared" si="113"/>
        <v/>
      </c>
      <c r="BH41" s="4" t="str">
        <f t="shared" si="114"/>
        <v/>
      </c>
      <c r="BI41" s="4" t="str">
        <f t="shared" si="115"/>
        <v/>
      </c>
      <c r="BJ41" s="4" t="str">
        <f t="shared" si="116"/>
        <v/>
      </c>
      <c r="BK41" s="4" t="str">
        <f t="shared" si="117"/>
        <v/>
      </c>
      <c r="BL41" s="4" t="str">
        <f t="shared" si="118"/>
        <v/>
      </c>
      <c r="BM41" s="4" t="str">
        <f t="shared" si="119"/>
        <v/>
      </c>
      <c r="BN41" s="4" t="str">
        <f t="shared" si="120"/>
        <v/>
      </c>
      <c r="BO41" s="4" t="str">
        <f t="shared" si="121"/>
        <v/>
      </c>
      <c r="BP41" s="4" t="str">
        <f t="shared" si="122"/>
        <v/>
      </c>
      <c r="BQ41" s="4" t="str">
        <f t="shared" si="123"/>
        <v/>
      </c>
      <c r="BR41" s="4" t="str">
        <f t="shared" si="124"/>
        <v/>
      </c>
      <c r="BS41" s="4">
        <f t="shared" si="125"/>
        <v>0</v>
      </c>
      <c r="BT41" s="4" t="str">
        <f t="shared" si="126"/>
        <v>999:99.99</v>
      </c>
      <c r="BU41" s="4" t="str">
        <f t="shared" si="127"/>
        <v>999:99.99</v>
      </c>
      <c r="BV41" s="4" t="str">
        <f t="shared" si="128"/>
        <v>999:99.99</v>
      </c>
      <c r="BW41" s="4" t="str">
        <f t="shared" si="129"/>
        <v>999:99.99</v>
      </c>
      <c r="BX41" s="4" t="str">
        <f t="shared" si="130"/>
        <v>999:99.99</v>
      </c>
      <c r="BY41" s="4" t="str">
        <f t="shared" si="131"/>
        <v>999:99.99</v>
      </c>
      <c r="BZ41" s="4" t="str">
        <f t="shared" si="132"/>
        <v>999:99.99</v>
      </c>
      <c r="CA41" s="4" t="str">
        <f t="shared" si="133"/>
        <v>999:99.99</v>
      </c>
      <c r="CB41" s="4" t="str">
        <f t="shared" si="134"/>
        <v>999:99.99</v>
      </c>
      <c r="CC41" s="4" t="str">
        <f t="shared" si="135"/>
        <v>999:99.99</v>
      </c>
      <c r="CD41" s="4" t="str">
        <f t="shared" si="136"/>
        <v>999:99.99</v>
      </c>
      <c r="CE41" s="4">
        <f t="shared" si="91"/>
        <v>0</v>
      </c>
      <c r="CF41" s="4">
        <f t="shared" si="92"/>
        <v>0</v>
      </c>
      <c r="CG41" s="4">
        <f t="shared" si="93"/>
        <v>0</v>
      </c>
      <c r="CH41" s="4" t="str">
        <f t="shared" si="137"/>
        <v>19000100</v>
      </c>
      <c r="CI41" s="4" t="str">
        <f t="shared" si="138"/>
        <v/>
      </c>
      <c r="CN41" s="4">
        <v>36</v>
      </c>
      <c r="CO41" s="4" t="s">
        <v>263</v>
      </c>
      <c r="CP41" s="4" t="str">
        <f t="shared" si="64"/>
        <v/>
      </c>
      <c r="CQ41" s="4" t="str">
        <f t="shared" si="65"/>
        <v/>
      </c>
      <c r="CW41" s="194" t="str">
        <f t="shared" si="66"/>
        <v/>
      </c>
      <c r="CX41" s="13">
        <f t="shared" si="149"/>
        <v>0</v>
      </c>
      <c r="CY41" s="13">
        <f t="shared" si="139"/>
        <v>0</v>
      </c>
      <c r="CZ41" s="13">
        <f t="shared" si="140"/>
        <v>0</v>
      </c>
      <c r="DA41" s="13">
        <f t="shared" si="141"/>
        <v>0</v>
      </c>
      <c r="DB41" s="13">
        <f t="shared" si="142"/>
        <v>0</v>
      </c>
      <c r="DC41" s="13">
        <f t="shared" si="143"/>
        <v>0</v>
      </c>
      <c r="DD41" s="13">
        <f t="shared" si="144"/>
        <v>0</v>
      </c>
      <c r="DE41" s="13">
        <f t="shared" si="145"/>
        <v>0</v>
      </c>
      <c r="DF41" s="13">
        <f t="shared" si="146"/>
        <v>0</v>
      </c>
      <c r="DG41" s="13">
        <f t="shared" si="147"/>
        <v>0</v>
      </c>
      <c r="DH41" s="13">
        <f t="shared" si="148"/>
        <v>0</v>
      </c>
      <c r="DI41" s="4">
        <f t="shared" si="68"/>
        <v>0</v>
      </c>
      <c r="DJ41" s="4">
        <f t="shared" si="69"/>
        <v>0</v>
      </c>
      <c r="DK41" s="4">
        <f t="shared" si="70"/>
        <v>0</v>
      </c>
      <c r="DL41" s="4">
        <f t="shared" si="71"/>
        <v>0</v>
      </c>
      <c r="DM41" s="4">
        <f t="shared" si="72"/>
        <v>0</v>
      </c>
      <c r="DN41" s="4">
        <f t="shared" si="73"/>
        <v>0</v>
      </c>
      <c r="DO41" s="4">
        <f t="shared" si="74"/>
        <v>0</v>
      </c>
      <c r="DP41" s="4">
        <f t="shared" si="75"/>
        <v>0</v>
      </c>
      <c r="DQ41" s="4">
        <f t="shared" si="76"/>
        <v>0</v>
      </c>
      <c r="DR41" s="4">
        <f t="shared" si="77"/>
        <v>0</v>
      </c>
      <c r="DV41" s="4" t="str">
        <f t="shared" si="78"/>
        <v/>
      </c>
      <c r="DW41" s="4" t="str">
        <f t="shared" si="79"/>
        <v/>
      </c>
      <c r="DX41" s="4" t="str">
        <f t="shared" si="80"/>
        <v/>
      </c>
      <c r="DY41" s="4" t="str">
        <f t="shared" si="81"/>
        <v/>
      </c>
      <c r="DZ41" s="4" t="str">
        <f t="shared" si="82"/>
        <v/>
      </c>
      <c r="EA41" s="4" t="str">
        <f t="shared" si="83"/>
        <v/>
      </c>
    </row>
    <row r="42" spans="1:131" ht="16.5" customHeight="1" x14ac:dyDescent="0.15">
      <c r="A42" s="164" t="str">
        <f t="shared" si="84"/>
        <v/>
      </c>
      <c r="B42" s="94"/>
      <c r="C42" s="163" t="s">
        <v>186</v>
      </c>
      <c r="D42" s="200" t="str">
        <f t="shared" si="94"/>
        <v/>
      </c>
      <c r="E42" s="202" t="str">
        <f t="shared" si="95"/>
        <v/>
      </c>
      <c r="F42" s="202" t="str">
        <f>IF(ISERROR(VLOOKUP(CI42,CJ$6:$CK$41,2,0)),"",VLOOKUP(CI42,CJ$6:$CK$41,2,0))</f>
        <v/>
      </c>
      <c r="G42" s="95"/>
      <c r="H42" s="95"/>
      <c r="I42" s="95"/>
      <c r="J42" s="95"/>
      <c r="K42" s="193" t="str">
        <f t="shared" si="96"/>
        <v/>
      </c>
      <c r="L42" s="148"/>
      <c r="M42" s="127"/>
      <c r="N42" s="148"/>
      <c r="O42" s="127"/>
      <c r="P42" s="148"/>
      <c r="Q42" s="127"/>
      <c r="R42" s="148"/>
      <c r="S42" s="127"/>
      <c r="T42" s="148"/>
      <c r="U42" s="127"/>
      <c r="V42" s="148"/>
      <c r="W42" s="127"/>
      <c r="X42" s="148"/>
      <c r="Y42" s="127"/>
      <c r="Z42" s="148"/>
      <c r="AA42" s="127"/>
      <c r="AB42" s="148"/>
      <c r="AC42" s="127"/>
      <c r="AD42" s="148"/>
      <c r="AE42" s="127"/>
      <c r="AF42" s="148"/>
      <c r="AG42" s="127"/>
      <c r="AH42" s="159" t="str">
        <f t="shared" si="97"/>
        <v/>
      </c>
      <c r="AI42" s="4" t="str">
        <f t="shared" si="98"/>
        <v/>
      </c>
      <c r="AJ42" s="4" t="str">
        <f t="shared" si="99"/>
        <v/>
      </c>
      <c r="AM42" s="4">
        <f t="shared" si="6"/>
        <v>0</v>
      </c>
      <c r="AN42" s="4">
        <f t="shared" si="87"/>
        <v>0</v>
      </c>
      <c r="AO42" s="4" t="str">
        <f t="shared" si="59"/>
        <v/>
      </c>
      <c r="AP42" s="4" t="str">
        <f t="shared" si="7"/>
        <v/>
      </c>
      <c r="AQ42" s="13">
        <f t="shared" si="60"/>
        <v>0</v>
      </c>
      <c r="AR42" s="4" t="str">
        <f t="shared" si="100"/>
        <v/>
      </c>
      <c r="AS42" s="4">
        <v>0</v>
      </c>
      <c r="AT42" s="4" t="str">
        <f t="shared" si="101"/>
        <v xml:space="preserve"> </v>
      </c>
      <c r="AU42" s="4" t="str">
        <f t="shared" si="9"/>
        <v xml:space="preserve">  </v>
      </c>
      <c r="AV42" s="4" t="str">
        <f t="shared" si="102"/>
        <v/>
      </c>
      <c r="AW42" s="4" t="str">
        <f t="shared" si="103"/>
        <v/>
      </c>
      <c r="AX42" s="4" t="str">
        <f t="shared" si="104"/>
        <v/>
      </c>
      <c r="AY42" s="4" t="str">
        <f t="shared" si="105"/>
        <v/>
      </c>
      <c r="AZ42" s="4" t="str">
        <f t="shared" si="106"/>
        <v/>
      </c>
      <c r="BA42" s="4" t="str">
        <f t="shared" si="107"/>
        <v/>
      </c>
      <c r="BB42" s="4" t="str">
        <f t="shared" si="108"/>
        <v/>
      </c>
      <c r="BC42" s="4" t="str">
        <f t="shared" si="109"/>
        <v/>
      </c>
      <c r="BD42" s="4" t="str">
        <f t="shared" si="110"/>
        <v/>
      </c>
      <c r="BE42" s="4" t="str">
        <f t="shared" si="111"/>
        <v/>
      </c>
      <c r="BF42" s="4" t="str">
        <f t="shared" si="112"/>
        <v/>
      </c>
      <c r="BG42" s="4" t="str">
        <f t="shared" si="113"/>
        <v/>
      </c>
      <c r="BH42" s="4" t="str">
        <f t="shared" si="114"/>
        <v/>
      </c>
      <c r="BI42" s="4" t="str">
        <f t="shared" si="115"/>
        <v/>
      </c>
      <c r="BJ42" s="4" t="str">
        <f t="shared" si="116"/>
        <v/>
      </c>
      <c r="BK42" s="4" t="str">
        <f t="shared" si="117"/>
        <v/>
      </c>
      <c r="BL42" s="4" t="str">
        <f t="shared" si="118"/>
        <v/>
      </c>
      <c r="BM42" s="4" t="str">
        <f t="shared" si="119"/>
        <v/>
      </c>
      <c r="BN42" s="4" t="str">
        <f t="shared" si="120"/>
        <v/>
      </c>
      <c r="BO42" s="4" t="str">
        <f t="shared" si="121"/>
        <v/>
      </c>
      <c r="BP42" s="4" t="str">
        <f t="shared" si="122"/>
        <v/>
      </c>
      <c r="BQ42" s="4" t="str">
        <f t="shared" si="123"/>
        <v/>
      </c>
      <c r="BR42" s="4" t="str">
        <f t="shared" si="124"/>
        <v/>
      </c>
      <c r="BS42" s="4">
        <f t="shared" si="125"/>
        <v>0</v>
      </c>
      <c r="BT42" s="4" t="str">
        <f t="shared" si="126"/>
        <v>999:99.99</v>
      </c>
      <c r="BU42" s="4" t="str">
        <f t="shared" si="127"/>
        <v>999:99.99</v>
      </c>
      <c r="BV42" s="4" t="str">
        <f t="shared" si="128"/>
        <v>999:99.99</v>
      </c>
      <c r="BW42" s="4" t="str">
        <f t="shared" si="129"/>
        <v>999:99.99</v>
      </c>
      <c r="BX42" s="4" t="str">
        <f t="shared" si="130"/>
        <v>999:99.99</v>
      </c>
      <c r="BY42" s="4" t="str">
        <f t="shared" si="131"/>
        <v>999:99.99</v>
      </c>
      <c r="BZ42" s="4" t="str">
        <f t="shared" si="132"/>
        <v>999:99.99</v>
      </c>
      <c r="CA42" s="4" t="str">
        <f t="shared" si="133"/>
        <v>999:99.99</v>
      </c>
      <c r="CB42" s="4" t="str">
        <f t="shared" si="134"/>
        <v>999:99.99</v>
      </c>
      <c r="CC42" s="4" t="str">
        <f t="shared" si="135"/>
        <v>999:99.99</v>
      </c>
      <c r="CD42" s="4" t="str">
        <f t="shared" si="136"/>
        <v>999:99.99</v>
      </c>
      <c r="CE42" s="4">
        <f t="shared" si="61"/>
        <v>0</v>
      </c>
      <c r="CF42" s="4">
        <f t="shared" si="62"/>
        <v>0</v>
      </c>
      <c r="CG42" s="4">
        <f t="shared" si="63"/>
        <v>0</v>
      </c>
      <c r="CH42" s="4" t="str">
        <f t="shared" si="137"/>
        <v>19000100</v>
      </c>
      <c r="CI42" s="4" t="str">
        <f t="shared" si="138"/>
        <v/>
      </c>
      <c r="CN42" s="4">
        <v>37</v>
      </c>
      <c r="CO42" s="4" t="s">
        <v>263</v>
      </c>
      <c r="CP42" s="4" t="str">
        <f t="shared" si="64"/>
        <v/>
      </c>
      <c r="CQ42" s="4" t="str">
        <f t="shared" si="65"/>
        <v/>
      </c>
      <c r="CW42" s="194" t="str">
        <f t="shared" si="66"/>
        <v/>
      </c>
      <c r="CX42" s="13">
        <f t="shared" si="149"/>
        <v>0</v>
      </c>
      <c r="CY42" s="13">
        <f t="shared" si="139"/>
        <v>0</v>
      </c>
      <c r="CZ42" s="13">
        <f t="shared" si="140"/>
        <v>0</v>
      </c>
      <c r="DA42" s="13">
        <f t="shared" si="141"/>
        <v>0</v>
      </c>
      <c r="DB42" s="13">
        <f t="shared" si="142"/>
        <v>0</v>
      </c>
      <c r="DC42" s="13">
        <f t="shared" si="143"/>
        <v>0</v>
      </c>
      <c r="DD42" s="13">
        <f t="shared" si="144"/>
        <v>0</v>
      </c>
      <c r="DE42" s="13">
        <f t="shared" si="145"/>
        <v>0</v>
      </c>
      <c r="DF42" s="13">
        <f t="shared" si="146"/>
        <v>0</v>
      </c>
      <c r="DG42" s="13">
        <f t="shared" si="147"/>
        <v>0</v>
      </c>
      <c r="DH42" s="13">
        <f t="shared" si="148"/>
        <v>0</v>
      </c>
      <c r="DI42" s="4">
        <f t="shared" si="68"/>
        <v>0</v>
      </c>
      <c r="DJ42" s="4">
        <f t="shared" si="69"/>
        <v>0</v>
      </c>
      <c r="DK42" s="4">
        <f t="shared" si="70"/>
        <v>0</v>
      </c>
      <c r="DL42" s="4">
        <f t="shared" si="71"/>
        <v>0</v>
      </c>
      <c r="DM42" s="4">
        <f t="shared" si="72"/>
        <v>0</v>
      </c>
      <c r="DN42" s="4">
        <f t="shared" si="73"/>
        <v>0</v>
      </c>
      <c r="DO42" s="4">
        <f t="shared" si="74"/>
        <v>0</v>
      </c>
      <c r="DP42" s="4">
        <f t="shared" si="75"/>
        <v>0</v>
      </c>
      <c r="DQ42" s="4">
        <f t="shared" si="76"/>
        <v>0</v>
      </c>
      <c r="DR42" s="4">
        <f t="shared" si="77"/>
        <v>0</v>
      </c>
      <c r="DV42" s="4" t="str">
        <f t="shared" si="78"/>
        <v/>
      </c>
      <c r="DW42" s="4" t="str">
        <f t="shared" si="79"/>
        <v/>
      </c>
      <c r="DX42" s="4" t="str">
        <f t="shared" si="80"/>
        <v/>
      </c>
      <c r="DY42" s="4" t="str">
        <f t="shared" si="81"/>
        <v/>
      </c>
      <c r="DZ42" s="4" t="str">
        <f t="shared" si="82"/>
        <v/>
      </c>
      <c r="EA42" s="4" t="str">
        <f t="shared" si="83"/>
        <v/>
      </c>
    </row>
    <row r="43" spans="1:131" ht="16.5" customHeight="1" x14ac:dyDescent="0.15">
      <c r="A43" s="164" t="str">
        <f t="shared" si="84"/>
        <v/>
      </c>
      <c r="B43" s="94"/>
      <c r="C43" s="163" t="s">
        <v>186</v>
      </c>
      <c r="D43" s="200" t="str">
        <f t="shared" si="94"/>
        <v/>
      </c>
      <c r="E43" s="202" t="str">
        <f t="shared" si="95"/>
        <v/>
      </c>
      <c r="F43" s="202" t="str">
        <f>IF(ISERROR(VLOOKUP(CI43,CJ$6:$CK$41,2,0)),"",VLOOKUP(CI43,CJ$6:$CK$41,2,0))</f>
        <v/>
      </c>
      <c r="G43" s="95"/>
      <c r="H43" s="95"/>
      <c r="I43" s="95"/>
      <c r="J43" s="95"/>
      <c r="K43" s="193" t="str">
        <f t="shared" si="96"/>
        <v/>
      </c>
      <c r="L43" s="148"/>
      <c r="M43" s="127"/>
      <c r="N43" s="148"/>
      <c r="O43" s="127"/>
      <c r="P43" s="148"/>
      <c r="Q43" s="127"/>
      <c r="R43" s="148"/>
      <c r="S43" s="127"/>
      <c r="T43" s="148"/>
      <c r="U43" s="127"/>
      <c r="V43" s="148"/>
      <c r="W43" s="127"/>
      <c r="X43" s="148"/>
      <c r="Y43" s="127"/>
      <c r="Z43" s="148"/>
      <c r="AA43" s="127"/>
      <c r="AB43" s="148"/>
      <c r="AC43" s="127"/>
      <c r="AD43" s="148"/>
      <c r="AE43" s="127"/>
      <c r="AF43" s="148"/>
      <c r="AG43" s="127"/>
      <c r="AH43" s="159" t="str">
        <f t="shared" si="97"/>
        <v/>
      </c>
      <c r="AI43" s="4" t="str">
        <f t="shared" si="98"/>
        <v/>
      </c>
      <c r="AJ43" s="4" t="str">
        <f t="shared" si="99"/>
        <v/>
      </c>
      <c r="AM43" s="4">
        <f t="shared" si="6"/>
        <v>0</v>
      </c>
      <c r="AN43" s="4">
        <f t="shared" si="87"/>
        <v>0</v>
      </c>
      <c r="AO43" s="4" t="str">
        <f t="shared" si="59"/>
        <v/>
      </c>
      <c r="AP43" s="4" t="str">
        <f t="shared" si="7"/>
        <v/>
      </c>
      <c r="AQ43" s="13">
        <f t="shared" si="60"/>
        <v>0</v>
      </c>
      <c r="AR43" s="4" t="str">
        <f t="shared" si="100"/>
        <v/>
      </c>
      <c r="AS43" s="4">
        <v>0</v>
      </c>
      <c r="AT43" s="4" t="str">
        <f t="shared" si="101"/>
        <v xml:space="preserve"> </v>
      </c>
      <c r="AU43" s="4" t="str">
        <f t="shared" si="9"/>
        <v xml:space="preserve">  </v>
      </c>
      <c r="AV43" s="4" t="str">
        <f t="shared" si="102"/>
        <v/>
      </c>
      <c r="AW43" s="4" t="str">
        <f t="shared" si="103"/>
        <v/>
      </c>
      <c r="AX43" s="4" t="str">
        <f t="shared" si="104"/>
        <v/>
      </c>
      <c r="AY43" s="4" t="str">
        <f t="shared" si="105"/>
        <v/>
      </c>
      <c r="AZ43" s="4" t="str">
        <f t="shared" si="106"/>
        <v/>
      </c>
      <c r="BA43" s="4" t="str">
        <f t="shared" si="107"/>
        <v/>
      </c>
      <c r="BB43" s="4" t="str">
        <f t="shared" si="108"/>
        <v/>
      </c>
      <c r="BC43" s="4" t="str">
        <f t="shared" si="109"/>
        <v/>
      </c>
      <c r="BD43" s="4" t="str">
        <f t="shared" si="110"/>
        <v/>
      </c>
      <c r="BE43" s="4" t="str">
        <f t="shared" si="111"/>
        <v/>
      </c>
      <c r="BF43" s="4" t="str">
        <f t="shared" si="112"/>
        <v/>
      </c>
      <c r="BG43" s="4" t="str">
        <f t="shared" si="113"/>
        <v/>
      </c>
      <c r="BH43" s="4" t="str">
        <f t="shared" si="114"/>
        <v/>
      </c>
      <c r="BI43" s="4" t="str">
        <f t="shared" si="115"/>
        <v/>
      </c>
      <c r="BJ43" s="4" t="str">
        <f t="shared" si="116"/>
        <v/>
      </c>
      <c r="BK43" s="4" t="str">
        <f t="shared" si="117"/>
        <v/>
      </c>
      <c r="BL43" s="4" t="str">
        <f t="shared" si="118"/>
        <v/>
      </c>
      <c r="BM43" s="4" t="str">
        <f t="shared" si="119"/>
        <v/>
      </c>
      <c r="BN43" s="4" t="str">
        <f t="shared" si="120"/>
        <v/>
      </c>
      <c r="BO43" s="4" t="str">
        <f t="shared" si="121"/>
        <v/>
      </c>
      <c r="BP43" s="4" t="str">
        <f t="shared" si="122"/>
        <v/>
      </c>
      <c r="BQ43" s="4" t="str">
        <f t="shared" si="123"/>
        <v/>
      </c>
      <c r="BR43" s="4" t="str">
        <f t="shared" si="124"/>
        <v/>
      </c>
      <c r="BS43" s="4">
        <f t="shared" si="125"/>
        <v>0</v>
      </c>
      <c r="BT43" s="4" t="str">
        <f t="shared" si="126"/>
        <v>999:99.99</v>
      </c>
      <c r="BU43" s="4" t="str">
        <f t="shared" si="127"/>
        <v>999:99.99</v>
      </c>
      <c r="BV43" s="4" t="str">
        <f t="shared" si="128"/>
        <v>999:99.99</v>
      </c>
      <c r="BW43" s="4" t="str">
        <f t="shared" si="129"/>
        <v>999:99.99</v>
      </c>
      <c r="BX43" s="4" t="str">
        <f t="shared" si="130"/>
        <v>999:99.99</v>
      </c>
      <c r="BY43" s="4" t="str">
        <f t="shared" si="131"/>
        <v>999:99.99</v>
      </c>
      <c r="BZ43" s="4" t="str">
        <f t="shared" si="132"/>
        <v>999:99.99</v>
      </c>
      <c r="CA43" s="4" t="str">
        <f t="shared" si="133"/>
        <v>999:99.99</v>
      </c>
      <c r="CB43" s="4" t="str">
        <f t="shared" si="134"/>
        <v>999:99.99</v>
      </c>
      <c r="CC43" s="4" t="str">
        <f t="shared" si="135"/>
        <v>999:99.99</v>
      </c>
      <c r="CD43" s="4" t="str">
        <f t="shared" si="136"/>
        <v>999:99.99</v>
      </c>
      <c r="CE43" s="4">
        <f t="shared" si="61"/>
        <v>0</v>
      </c>
      <c r="CF43" s="4">
        <f t="shared" si="62"/>
        <v>0</v>
      </c>
      <c r="CG43" s="4">
        <f t="shared" si="63"/>
        <v>0</v>
      </c>
      <c r="CH43" s="4" t="str">
        <f t="shared" si="137"/>
        <v>19000100</v>
      </c>
      <c r="CI43" s="4" t="str">
        <f t="shared" si="138"/>
        <v/>
      </c>
      <c r="CN43" s="4">
        <v>38</v>
      </c>
      <c r="CO43" s="4" t="s">
        <v>263</v>
      </c>
      <c r="CP43" s="4" t="str">
        <f t="shared" si="64"/>
        <v/>
      </c>
      <c r="CQ43" s="4" t="str">
        <f t="shared" si="65"/>
        <v/>
      </c>
      <c r="CW43" s="194" t="str">
        <f t="shared" si="66"/>
        <v/>
      </c>
      <c r="CX43" s="13">
        <f t="shared" si="149"/>
        <v>0</v>
      </c>
      <c r="CY43" s="13">
        <f t="shared" si="139"/>
        <v>0</v>
      </c>
      <c r="CZ43" s="13">
        <f t="shared" si="140"/>
        <v>0</v>
      </c>
      <c r="DA43" s="13">
        <f t="shared" si="141"/>
        <v>0</v>
      </c>
      <c r="DB43" s="13">
        <f t="shared" si="142"/>
        <v>0</v>
      </c>
      <c r="DC43" s="13">
        <f t="shared" si="143"/>
        <v>0</v>
      </c>
      <c r="DD43" s="13">
        <f t="shared" si="144"/>
        <v>0</v>
      </c>
      <c r="DE43" s="13">
        <f t="shared" si="145"/>
        <v>0</v>
      </c>
      <c r="DF43" s="13">
        <f t="shared" si="146"/>
        <v>0</v>
      </c>
      <c r="DG43" s="13">
        <f t="shared" si="147"/>
        <v>0</v>
      </c>
      <c r="DH43" s="13">
        <f t="shared" si="148"/>
        <v>0</v>
      </c>
      <c r="DI43" s="4">
        <f t="shared" si="68"/>
        <v>0</v>
      </c>
      <c r="DJ43" s="4">
        <f t="shared" si="69"/>
        <v>0</v>
      </c>
      <c r="DK43" s="4">
        <f t="shared" si="70"/>
        <v>0</v>
      </c>
      <c r="DL43" s="4">
        <f t="shared" si="71"/>
        <v>0</v>
      </c>
      <c r="DM43" s="4">
        <f t="shared" si="72"/>
        <v>0</v>
      </c>
      <c r="DN43" s="4">
        <f t="shared" si="73"/>
        <v>0</v>
      </c>
      <c r="DO43" s="4">
        <f t="shared" si="74"/>
        <v>0</v>
      </c>
      <c r="DP43" s="4">
        <f t="shared" si="75"/>
        <v>0</v>
      </c>
      <c r="DQ43" s="4">
        <f t="shared" si="76"/>
        <v>0</v>
      </c>
      <c r="DR43" s="4">
        <f t="shared" si="77"/>
        <v>0</v>
      </c>
      <c r="DV43" s="4" t="str">
        <f t="shared" si="78"/>
        <v/>
      </c>
      <c r="DW43" s="4" t="str">
        <f t="shared" si="79"/>
        <v/>
      </c>
      <c r="DX43" s="4" t="str">
        <f t="shared" si="80"/>
        <v/>
      </c>
      <c r="DY43" s="4" t="str">
        <f t="shared" si="81"/>
        <v/>
      </c>
      <c r="DZ43" s="4" t="str">
        <f t="shared" si="82"/>
        <v/>
      </c>
      <c r="EA43" s="4" t="str">
        <f t="shared" si="83"/>
        <v/>
      </c>
    </row>
    <row r="44" spans="1:131" ht="16.5" customHeight="1" x14ac:dyDescent="0.15">
      <c r="A44" s="164" t="str">
        <f t="shared" si="84"/>
        <v/>
      </c>
      <c r="B44" s="94"/>
      <c r="C44" s="163" t="s">
        <v>186</v>
      </c>
      <c r="D44" s="200" t="str">
        <f t="shared" si="94"/>
        <v/>
      </c>
      <c r="E44" s="202" t="str">
        <f t="shared" si="95"/>
        <v/>
      </c>
      <c r="F44" s="202" t="str">
        <f>IF(ISERROR(VLOOKUP(CI44,CJ$6:$CK$41,2,0)),"",VLOOKUP(CI44,CJ$6:$CK$41,2,0))</f>
        <v/>
      </c>
      <c r="G44" s="95"/>
      <c r="H44" s="95"/>
      <c r="I44" s="95"/>
      <c r="J44" s="95"/>
      <c r="K44" s="193" t="str">
        <f t="shared" si="96"/>
        <v/>
      </c>
      <c r="L44" s="148"/>
      <c r="M44" s="127"/>
      <c r="N44" s="148"/>
      <c r="O44" s="127"/>
      <c r="P44" s="148"/>
      <c r="Q44" s="127"/>
      <c r="R44" s="148"/>
      <c r="S44" s="127"/>
      <c r="T44" s="148"/>
      <c r="U44" s="127"/>
      <c r="V44" s="148"/>
      <c r="W44" s="127"/>
      <c r="X44" s="148"/>
      <c r="Y44" s="127"/>
      <c r="Z44" s="148"/>
      <c r="AA44" s="127"/>
      <c r="AB44" s="148"/>
      <c r="AC44" s="127"/>
      <c r="AD44" s="148"/>
      <c r="AE44" s="127"/>
      <c r="AF44" s="148"/>
      <c r="AG44" s="127"/>
      <c r="AH44" s="159" t="str">
        <f t="shared" si="97"/>
        <v/>
      </c>
      <c r="AI44" s="4" t="str">
        <f t="shared" si="98"/>
        <v/>
      </c>
      <c r="AJ44" s="4" t="str">
        <f t="shared" si="99"/>
        <v/>
      </c>
      <c r="AM44" s="4">
        <f t="shared" si="6"/>
        <v>0</v>
      </c>
      <c r="AN44" s="4">
        <f t="shared" si="87"/>
        <v>0</v>
      </c>
      <c r="AO44" s="4" t="str">
        <f t="shared" si="59"/>
        <v/>
      </c>
      <c r="AP44" s="4" t="str">
        <f t="shared" si="7"/>
        <v/>
      </c>
      <c r="AQ44" s="13">
        <f t="shared" si="60"/>
        <v>0</v>
      </c>
      <c r="AR44" s="4" t="str">
        <f t="shared" si="100"/>
        <v/>
      </c>
      <c r="AS44" s="4">
        <v>0</v>
      </c>
      <c r="AT44" s="4" t="str">
        <f t="shared" si="101"/>
        <v xml:space="preserve"> </v>
      </c>
      <c r="AU44" s="4" t="str">
        <f t="shared" si="9"/>
        <v xml:space="preserve">  </v>
      </c>
      <c r="AV44" s="4" t="str">
        <f t="shared" si="102"/>
        <v/>
      </c>
      <c r="AW44" s="4" t="str">
        <f t="shared" si="103"/>
        <v/>
      </c>
      <c r="AX44" s="4" t="str">
        <f t="shared" si="104"/>
        <v/>
      </c>
      <c r="AY44" s="4" t="str">
        <f t="shared" si="105"/>
        <v/>
      </c>
      <c r="AZ44" s="4" t="str">
        <f t="shared" si="106"/>
        <v/>
      </c>
      <c r="BA44" s="4" t="str">
        <f t="shared" si="107"/>
        <v/>
      </c>
      <c r="BB44" s="4" t="str">
        <f t="shared" si="108"/>
        <v/>
      </c>
      <c r="BC44" s="4" t="str">
        <f t="shared" si="109"/>
        <v/>
      </c>
      <c r="BD44" s="4" t="str">
        <f t="shared" si="110"/>
        <v/>
      </c>
      <c r="BE44" s="4" t="str">
        <f t="shared" si="111"/>
        <v/>
      </c>
      <c r="BF44" s="4" t="str">
        <f t="shared" si="112"/>
        <v/>
      </c>
      <c r="BG44" s="4" t="str">
        <f t="shared" si="113"/>
        <v/>
      </c>
      <c r="BH44" s="4" t="str">
        <f t="shared" si="114"/>
        <v/>
      </c>
      <c r="BI44" s="4" t="str">
        <f t="shared" si="115"/>
        <v/>
      </c>
      <c r="BJ44" s="4" t="str">
        <f t="shared" si="116"/>
        <v/>
      </c>
      <c r="BK44" s="4" t="str">
        <f t="shared" si="117"/>
        <v/>
      </c>
      <c r="BL44" s="4" t="str">
        <f t="shared" si="118"/>
        <v/>
      </c>
      <c r="BM44" s="4" t="str">
        <f t="shared" si="119"/>
        <v/>
      </c>
      <c r="BN44" s="4" t="str">
        <f t="shared" si="120"/>
        <v/>
      </c>
      <c r="BO44" s="4" t="str">
        <f t="shared" si="121"/>
        <v/>
      </c>
      <c r="BP44" s="4" t="str">
        <f t="shared" si="122"/>
        <v/>
      </c>
      <c r="BQ44" s="4" t="str">
        <f t="shared" si="123"/>
        <v/>
      </c>
      <c r="BR44" s="4" t="str">
        <f t="shared" si="124"/>
        <v/>
      </c>
      <c r="BS44" s="4">
        <f t="shared" si="125"/>
        <v>0</v>
      </c>
      <c r="BT44" s="4" t="str">
        <f t="shared" si="126"/>
        <v>999:99.99</v>
      </c>
      <c r="BU44" s="4" t="str">
        <f t="shared" si="127"/>
        <v>999:99.99</v>
      </c>
      <c r="BV44" s="4" t="str">
        <f t="shared" si="128"/>
        <v>999:99.99</v>
      </c>
      <c r="BW44" s="4" t="str">
        <f t="shared" si="129"/>
        <v>999:99.99</v>
      </c>
      <c r="BX44" s="4" t="str">
        <f t="shared" si="130"/>
        <v>999:99.99</v>
      </c>
      <c r="BY44" s="4" t="str">
        <f t="shared" si="131"/>
        <v>999:99.99</v>
      </c>
      <c r="BZ44" s="4" t="str">
        <f t="shared" si="132"/>
        <v>999:99.99</v>
      </c>
      <c r="CA44" s="4" t="str">
        <f t="shared" si="133"/>
        <v>999:99.99</v>
      </c>
      <c r="CB44" s="4" t="str">
        <f t="shared" si="134"/>
        <v>999:99.99</v>
      </c>
      <c r="CC44" s="4" t="str">
        <f t="shared" si="135"/>
        <v>999:99.99</v>
      </c>
      <c r="CD44" s="4" t="str">
        <f t="shared" si="136"/>
        <v>999:99.99</v>
      </c>
      <c r="CE44" s="4">
        <f t="shared" si="61"/>
        <v>0</v>
      </c>
      <c r="CF44" s="4">
        <f t="shared" si="62"/>
        <v>0</v>
      </c>
      <c r="CG44" s="4">
        <f t="shared" si="63"/>
        <v>0</v>
      </c>
      <c r="CH44" s="4" t="str">
        <f t="shared" si="137"/>
        <v>19000100</v>
      </c>
      <c r="CI44" s="4" t="str">
        <f t="shared" si="138"/>
        <v/>
      </c>
      <c r="CN44" s="4">
        <v>39</v>
      </c>
      <c r="CO44" s="4" t="s">
        <v>263</v>
      </c>
      <c r="CP44" s="4" t="str">
        <f t="shared" si="64"/>
        <v/>
      </c>
      <c r="CQ44" s="4" t="str">
        <f t="shared" si="65"/>
        <v/>
      </c>
      <c r="CW44" s="194" t="str">
        <f t="shared" si="66"/>
        <v/>
      </c>
      <c r="CX44" s="13">
        <f t="shared" si="149"/>
        <v>0</v>
      </c>
      <c r="CY44" s="13">
        <f t="shared" si="139"/>
        <v>0</v>
      </c>
      <c r="CZ44" s="13">
        <f t="shared" si="140"/>
        <v>0</v>
      </c>
      <c r="DA44" s="13">
        <f t="shared" si="141"/>
        <v>0</v>
      </c>
      <c r="DB44" s="13">
        <f t="shared" si="142"/>
        <v>0</v>
      </c>
      <c r="DC44" s="13">
        <f t="shared" si="143"/>
        <v>0</v>
      </c>
      <c r="DD44" s="13">
        <f t="shared" si="144"/>
        <v>0</v>
      </c>
      <c r="DE44" s="13">
        <f t="shared" si="145"/>
        <v>0</v>
      </c>
      <c r="DF44" s="13">
        <f t="shared" si="146"/>
        <v>0</v>
      </c>
      <c r="DG44" s="13">
        <f t="shared" si="147"/>
        <v>0</v>
      </c>
      <c r="DH44" s="13">
        <f t="shared" si="148"/>
        <v>0</v>
      </c>
      <c r="DI44" s="4">
        <f t="shared" si="68"/>
        <v>0</v>
      </c>
      <c r="DJ44" s="4">
        <f t="shared" si="69"/>
        <v>0</v>
      </c>
      <c r="DK44" s="4">
        <f t="shared" si="70"/>
        <v>0</v>
      </c>
      <c r="DL44" s="4">
        <f t="shared" si="71"/>
        <v>0</v>
      </c>
      <c r="DM44" s="4">
        <f t="shared" si="72"/>
        <v>0</v>
      </c>
      <c r="DN44" s="4">
        <f t="shared" si="73"/>
        <v>0</v>
      </c>
      <c r="DO44" s="4">
        <f t="shared" si="74"/>
        <v>0</v>
      </c>
      <c r="DP44" s="4">
        <f t="shared" si="75"/>
        <v>0</v>
      </c>
      <c r="DQ44" s="4">
        <f t="shared" si="76"/>
        <v>0</v>
      </c>
      <c r="DR44" s="4">
        <f t="shared" si="77"/>
        <v>0</v>
      </c>
      <c r="DV44" s="4" t="str">
        <f t="shared" si="78"/>
        <v/>
      </c>
      <c r="DW44" s="4" t="str">
        <f t="shared" si="79"/>
        <v/>
      </c>
      <c r="DX44" s="4" t="str">
        <f t="shared" si="80"/>
        <v/>
      </c>
      <c r="DY44" s="4" t="str">
        <f t="shared" si="81"/>
        <v/>
      </c>
      <c r="DZ44" s="4" t="str">
        <f t="shared" si="82"/>
        <v/>
      </c>
      <c r="EA44" s="4" t="str">
        <f t="shared" si="83"/>
        <v/>
      </c>
    </row>
    <row r="45" spans="1:131" ht="16.5" customHeight="1" x14ac:dyDescent="0.15">
      <c r="A45" s="164" t="str">
        <f t="shared" si="84"/>
        <v/>
      </c>
      <c r="B45" s="94"/>
      <c r="C45" s="163" t="s">
        <v>186</v>
      </c>
      <c r="D45" s="200" t="str">
        <f t="shared" si="94"/>
        <v/>
      </c>
      <c r="E45" s="202" t="str">
        <f t="shared" si="95"/>
        <v/>
      </c>
      <c r="F45" s="202" t="str">
        <f>IF(ISERROR(VLOOKUP(CI45,CJ$6:$CK$41,2,0)),"",VLOOKUP(CI45,CJ$6:$CK$41,2,0))</f>
        <v/>
      </c>
      <c r="G45" s="95"/>
      <c r="H45" s="95"/>
      <c r="I45" s="95"/>
      <c r="J45" s="95"/>
      <c r="K45" s="193" t="str">
        <f t="shared" si="96"/>
        <v/>
      </c>
      <c r="L45" s="148"/>
      <c r="M45" s="127"/>
      <c r="N45" s="148"/>
      <c r="O45" s="127"/>
      <c r="P45" s="148"/>
      <c r="Q45" s="127"/>
      <c r="R45" s="148"/>
      <c r="S45" s="127"/>
      <c r="T45" s="148"/>
      <c r="U45" s="127"/>
      <c r="V45" s="148"/>
      <c r="W45" s="127"/>
      <c r="X45" s="148"/>
      <c r="Y45" s="127"/>
      <c r="Z45" s="148"/>
      <c r="AA45" s="127"/>
      <c r="AB45" s="148"/>
      <c r="AC45" s="127"/>
      <c r="AD45" s="148"/>
      <c r="AE45" s="127"/>
      <c r="AF45" s="148"/>
      <c r="AG45" s="127"/>
      <c r="AH45" s="159" t="str">
        <f t="shared" si="97"/>
        <v/>
      </c>
      <c r="AI45" s="4" t="str">
        <f t="shared" si="98"/>
        <v/>
      </c>
      <c r="AJ45" s="4" t="str">
        <f t="shared" si="99"/>
        <v/>
      </c>
      <c r="AM45" s="4">
        <f t="shared" si="6"/>
        <v>0</v>
      </c>
      <c r="AN45" s="4">
        <f t="shared" si="87"/>
        <v>0</v>
      </c>
      <c r="AO45" s="4" t="str">
        <f t="shared" si="59"/>
        <v/>
      </c>
      <c r="AP45" s="4" t="str">
        <f t="shared" si="7"/>
        <v/>
      </c>
      <c r="AQ45" s="13">
        <f t="shared" si="60"/>
        <v>0</v>
      </c>
      <c r="AR45" s="4" t="str">
        <f t="shared" si="100"/>
        <v/>
      </c>
      <c r="AS45" s="4">
        <v>0</v>
      </c>
      <c r="AT45" s="4" t="str">
        <f t="shared" si="101"/>
        <v xml:space="preserve"> </v>
      </c>
      <c r="AU45" s="4" t="str">
        <f t="shared" si="9"/>
        <v xml:space="preserve">  </v>
      </c>
      <c r="AV45" s="4" t="str">
        <f t="shared" si="102"/>
        <v/>
      </c>
      <c r="AW45" s="4" t="str">
        <f t="shared" si="103"/>
        <v/>
      </c>
      <c r="AX45" s="4" t="str">
        <f t="shared" si="104"/>
        <v/>
      </c>
      <c r="AY45" s="4" t="str">
        <f t="shared" si="105"/>
        <v/>
      </c>
      <c r="AZ45" s="4" t="str">
        <f t="shared" si="106"/>
        <v/>
      </c>
      <c r="BA45" s="4" t="str">
        <f t="shared" si="107"/>
        <v/>
      </c>
      <c r="BB45" s="4" t="str">
        <f t="shared" si="108"/>
        <v/>
      </c>
      <c r="BC45" s="4" t="str">
        <f t="shared" si="109"/>
        <v/>
      </c>
      <c r="BD45" s="4" t="str">
        <f t="shared" si="110"/>
        <v/>
      </c>
      <c r="BE45" s="4" t="str">
        <f t="shared" si="111"/>
        <v/>
      </c>
      <c r="BF45" s="4" t="str">
        <f t="shared" si="112"/>
        <v/>
      </c>
      <c r="BG45" s="4" t="str">
        <f t="shared" si="113"/>
        <v/>
      </c>
      <c r="BH45" s="4" t="str">
        <f t="shared" si="114"/>
        <v/>
      </c>
      <c r="BI45" s="4" t="str">
        <f t="shared" si="115"/>
        <v/>
      </c>
      <c r="BJ45" s="4" t="str">
        <f t="shared" si="116"/>
        <v/>
      </c>
      <c r="BK45" s="4" t="str">
        <f t="shared" si="117"/>
        <v/>
      </c>
      <c r="BL45" s="4" t="str">
        <f t="shared" si="118"/>
        <v/>
      </c>
      <c r="BM45" s="4" t="str">
        <f t="shared" si="119"/>
        <v/>
      </c>
      <c r="BN45" s="4" t="str">
        <f t="shared" si="120"/>
        <v/>
      </c>
      <c r="BO45" s="4" t="str">
        <f t="shared" si="121"/>
        <v/>
      </c>
      <c r="BP45" s="4" t="str">
        <f t="shared" si="122"/>
        <v/>
      </c>
      <c r="BQ45" s="4" t="str">
        <f t="shared" si="123"/>
        <v/>
      </c>
      <c r="BR45" s="4" t="str">
        <f t="shared" si="124"/>
        <v/>
      </c>
      <c r="BS45" s="4">
        <f t="shared" si="125"/>
        <v>0</v>
      </c>
      <c r="BT45" s="4" t="str">
        <f t="shared" si="126"/>
        <v>999:99.99</v>
      </c>
      <c r="BU45" s="4" t="str">
        <f t="shared" si="127"/>
        <v>999:99.99</v>
      </c>
      <c r="BV45" s="4" t="str">
        <f t="shared" si="128"/>
        <v>999:99.99</v>
      </c>
      <c r="BW45" s="4" t="str">
        <f t="shared" si="129"/>
        <v>999:99.99</v>
      </c>
      <c r="BX45" s="4" t="str">
        <f t="shared" si="130"/>
        <v>999:99.99</v>
      </c>
      <c r="BY45" s="4" t="str">
        <f t="shared" si="131"/>
        <v>999:99.99</v>
      </c>
      <c r="BZ45" s="4" t="str">
        <f t="shared" si="132"/>
        <v>999:99.99</v>
      </c>
      <c r="CA45" s="4" t="str">
        <f t="shared" si="133"/>
        <v>999:99.99</v>
      </c>
      <c r="CB45" s="4" t="str">
        <f t="shared" si="134"/>
        <v>999:99.99</v>
      </c>
      <c r="CC45" s="4" t="str">
        <f t="shared" si="135"/>
        <v>999:99.99</v>
      </c>
      <c r="CD45" s="4" t="str">
        <f t="shared" si="136"/>
        <v>999:99.99</v>
      </c>
      <c r="CE45" s="4">
        <f t="shared" si="61"/>
        <v>0</v>
      </c>
      <c r="CF45" s="4">
        <f t="shared" si="62"/>
        <v>0</v>
      </c>
      <c r="CG45" s="4">
        <f t="shared" si="63"/>
        <v>0</v>
      </c>
      <c r="CH45" s="4" t="str">
        <f t="shared" si="137"/>
        <v>19000100</v>
      </c>
      <c r="CI45" s="4" t="str">
        <f t="shared" si="138"/>
        <v/>
      </c>
      <c r="CN45" s="4">
        <v>40</v>
      </c>
      <c r="CO45" s="4" t="s">
        <v>263</v>
      </c>
      <c r="CP45" s="4" t="str">
        <f t="shared" si="64"/>
        <v/>
      </c>
      <c r="CQ45" s="4" t="str">
        <f t="shared" si="65"/>
        <v/>
      </c>
      <c r="CW45" s="194" t="str">
        <f t="shared" si="66"/>
        <v/>
      </c>
      <c r="CX45" s="13">
        <f t="shared" si="149"/>
        <v>0</v>
      </c>
      <c r="CY45" s="13">
        <f t="shared" si="139"/>
        <v>0</v>
      </c>
      <c r="CZ45" s="13">
        <f t="shared" si="140"/>
        <v>0</v>
      </c>
      <c r="DA45" s="13">
        <f t="shared" si="141"/>
        <v>0</v>
      </c>
      <c r="DB45" s="13">
        <f t="shared" si="142"/>
        <v>0</v>
      </c>
      <c r="DC45" s="13">
        <f t="shared" si="143"/>
        <v>0</v>
      </c>
      <c r="DD45" s="13">
        <f t="shared" si="144"/>
        <v>0</v>
      </c>
      <c r="DE45" s="13">
        <f t="shared" si="145"/>
        <v>0</v>
      </c>
      <c r="DF45" s="13">
        <f t="shared" si="146"/>
        <v>0</v>
      </c>
      <c r="DG45" s="13">
        <f t="shared" si="147"/>
        <v>0</v>
      </c>
      <c r="DH45" s="13">
        <f t="shared" si="148"/>
        <v>0</v>
      </c>
      <c r="DI45" s="4">
        <f t="shared" si="68"/>
        <v>0</v>
      </c>
      <c r="DJ45" s="4">
        <f t="shared" si="69"/>
        <v>0</v>
      </c>
      <c r="DK45" s="4">
        <f t="shared" si="70"/>
        <v>0</v>
      </c>
      <c r="DL45" s="4">
        <f t="shared" si="71"/>
        <v>0</v>
      </c>
      <c r="DM45" s="4">
        <f t="shared" si="72"/>
        <v>0</v>
      </c>
      <c r="DN45" s="4">
        <f t="shared" si="73"/>
        <v>0</v>
      </c>
      <c r="DO45" s="4">
        <f t="shared" si="74"/>
        <v>0</v>
      </c>
      <c r="DP45" s="4">
        <f t="shared" si="75"/>
        <v>0</v>
      </c>
      <c r="DQ45" s="4">
        <f t="shared" si="76"/>
        <v>0</v>
      </c>
      <c r="DR45" s="4">
        <f t="shared" si="77"/>
        <v>0</v>
      </c>
      <c r="DV45" s="4" t="str">
        <f t="shared" si="78"/>
        <v/>
      </c>
      <c r="DW45" s="4" t="str">
        <f t="shared" si="79"/>
        <v/>
      </c>
      <c r="DX45" s="4" t="str">
        <f t="shared" si="80"/>
        <v/>
      </c>
      <c r="DY45" s="4" t="str">
        <f t="shared" si="81"/>
        <v/>
      </c>
      <c r="DZ45" s="4" t="str">
        <f t="shared" si="82"/>
        <v/>
      </c>
      <c r="EA45" s="4" t="str">
        <f t="shared" si="83"/>
        <v/>
      </c>
    </row>
    <row r="46" spans="1:131" ht="16.5" customHeight="1" x14ac:dyDescent="0.15">
      <c r="A46" s="164" t="str">
        <f t="shared" si="84"/>
        <v/>
      </c>
      <c r="B46" s="94"/>
      <c r="C46" s="163" t="s">
        <v>186</v>
      </c>
      <c r="D46" s="200" t="str">
        <f t="shared" si="94"/>
        <v/>
      </c>
      <c r="E46" s="202" t="str">
        <f t="shared" si="95"/>
        <v/>
      </c>
      <c r="F46" s="202" t="str">
        <f>IF(ISERROR(VLOOKUP(CI46,CJ$6:$CK$41,2,0)),"",VLOOKUP(CI46,CJ$6:$CK$41,2,0))</f>
        <v/>
      </c>
      <c r="G46" s="95"/>
      <c r="H46" s="95"/>
      <c r="I46" s="95"/>
      <c r="J46" s="95"/>
      <c r="K46" s="193" t="str">
        <f t="shared" si="96"/>
        <v/>
      </c>
      <c r="L46" s="148"/>
      <c r="M46" s="127"/>
      <c r="N46" s="148"/>
      <c r="O46" s="127"/>
      <c r="P46" s="148"/>
      <c r="Q46" s="127"/>
      <c r="R46" s="148"/>
      <c r="S46" s="127"/>
      <c r="T46" s="148"/>
      <c r="U46" s="127"/>
      <c r="V46" s="148"/>
      <c r="W46" s="127"/>
      <c r="X46" s="148"/>
      <c r="Y46" s="127"/>
      <c r="Z46" s="148"/>
      <c r="AA46" s="127"/>
      <c r="AB46" s="148"/>
      <c r="AC46" s="127"/>
      <c r="AD46" s="148"/>
      <c r="AE46" s="127"/>
      <c r="AF46" s="148"/>
      <c r="AG46" s="127"/>
      <c r="AH46" s="159" t="str">
        <f t="shared" si="97"/>
        <v/>
      </c>
      <c r="AI46" s="4" t="str">
        <f t="shared" si="98"/>
        <v/>
      </c>
      <c r="AJ46" s="4" t="str">
        <f t="shared" si="99"/>
        <v/>
      </c>
      <c r="AM46" s="4">
        <f t="shared" si="6"/>
        <v>0</v>
      </c>
      <c r="AN46" s="4">
        <f t="shared" si="87"/>
        <v>0</v>
      </c>
      <c r="AO46" s="4" t="str">
        <f t="shared" si="59"/>
        <v/>
      </c>
      <c r="AP46" s="4" t="str">
        <f t="shared" si="7"/>
        <v/>
      </c>
      <c r="AQ46" s="13">
        <f t="shared" si="60"/>
        <v>0</v>
      </c>
      <c r="AR46" s="4" t="str">
        <f t="shared" si="100"/>
        <v/>
      </c>
      <c r="AS46" s="4">
        <v>0</v>
      </c>
      <c r="AT46" s="4" t="str">
        <f t="shared" si="101"/>
        <v xml:space="preserve"> </v>
      </c>
      <c r="AU46" s="4" t="str">
        <f t="shared" si="9"/>
        <v xml:space="preserve">  </v>
      </c>
      <c r="AV46" s="4" t="str">
        <f t="shared" si="102"/>
        <v/>
      </c>
      <c r="AW46" s="4" t="str">
        <f t="shared" si="103"/>
        <v/>
      </c>
      <c r="AX46" s="4" t="str">
        <f t="shared" si="104"/>
        <v/>
      </c>
      <c r="AY46" s="4" t="str">
        <f t="shared" si="105"/>
        <v/>
      </c>
      <c r="AZ46" s="4" t="str">
        <f t="shared" si="106"/>
        <v/>
      </c>
      <c r="BA46" s="4" t="str">
        <f t="shared" si="107"/>
        <v/>
      </c>
      <c r="BB46" s="4" t="str">
        <f t="shared" si="108"/>
        <v/>
      </c>
      <c r="BC46" s="4" t="str">
        <f t="shared" si="109"/>
        <v/>
      </c>
      <c r="BD46" s="4" t="str">
        <f t="shared" si="110"/>
        <v/>
      </c>
      <c r="BE46" s="4" t="str">
        <f t="shared" si="111"/>
        <v/>
      </c>
      <c r="BF46" s="4" t="str">
        <f t="shared" si="112"/>
        <v/>
      </c>
      <c r="BG46" s="4" t="str">
        <f t="shared" si="113"/>
        <v/>
      </c>
      <c r="BH46" s="4" t="str">
        <f t="shared" si="114"/>
        <v/>
      </c>
      <c r="BI46" s="4" t="str">
        <f t="shared" si="115"/>
        <v/>
      </c>
      <c r="BJ46" s="4" t="str">
        <f t="shared" si="116"/>
        <v/>
      </c>
      <c r="BK46" s="4" t="str">
        <f t="shared" si="117"/>
        <v/>
      </c>
      <c r="BL46" s="4" t="str">
        <f t="shared" si="118"/>
        <v/>
      </c>
      <c r="BM46" s="4" t="str">
        <f t="shared" si="119"/>
        <v/>
      </c>
      <c r="BN46" s="4" t="str">
        <f t="shared" si="120"/>
        <v/>
      </c>
      <c r="BO46" s="4" t="str">
        <f t="shared" si="121"/>
        <v/>
      </c>
      <c r="BP46" s="4" t="str">
        <f t="shared" si="122"/>
        <v/>
      </c>
      <c r="BQ46" s="4" t="str">
        <f t="shared" si="123"/>
        <v/>
      </c>
      <c r="BR46" s="4" t="str">
        <f t="shared" si="124"/>
        <v/>
      </c>
      <c r="BS46" s="4">
        <f t="shared" si="125"/>
        <v>0</v>
      </c>
      <c r="BT46" s="4" t="str">
        <f t="shared" si="126"/>
        <v>999:99.99</v>
      </c>
      <c r="BU46" s="4" t="str">
        <f t="shared" si="127"/>
        <v>999:99.99</v>
      </c>
      <c r="BV46" s="4" t="str">
        <f t="shared" si="128"/>
        <v>999:99.99</v>
      </c>
      <c r="BW46" s="4" t="str">
        <f t="shared" si="129"/>
        <v>999:99.99</v>
      </c>
      <c r="BX46" s="4" t="str">
        <f t="shared" si="130"/>
        <v>999:99.99</v>
      </c>
      <c r="BY46" s="4" t="str">
        <f t="shared" si="131"/>
        <v>999:99.99</v>
      </c>
      <c r="BZ46" s="4" t="str">
        <f t="shared" si="132"/>
        <v>999:99.99</v>
      </c>
      <c r="CA46" s="4" t="str">
        <f t="shared" si="133"/>
        <v>999:99.99</v>
      </c>
      <c r="CB46" s="4" t="str">
        <f t="shared" si="134"/>
        <v>999:99.99</v>
      </c>
      <c r="CC46" s="4" t="str">
        <f t="shared" si="135"/>
        <v>999:99.99</v>
      </c>
      <c r="CD46" s="4" t="str">
        <f t="shared" si="136"/>
        <v>999:99.99</v>
      </c>
      <c r="CE46" s="4">
        <f t="shared" si="61"/>
        <v>0</v>
      </c>
      <c r="CF46" s="4">
        <f t="shared" si="62"/>
        <v>0</v>
      </c>
      <c r="CG46" s="4">
        <f t="shared" si="63"/>
        <v>0</v>
      </c>
      <c r="CH46" s="4" t="str">
        <f t="shared" si="137"/>
        <v>19000100</v>
      </c>
      <c r="CI46" s="4" t="str">
        <f t="shared" si="138"/>
        <v/>
      </c>
      <c r="CN46" s="4">
        <v>41</v>
      </c>
      <c r="CO46" s="4" t="s">
        <v>263</v>
      </c>
      <c r="CP46" s="4" t="str">
        <f t="shared" si="64"/>
        <v/>
      </c>
      <c r="CQ46" s="4" t="str">
        <f t="shared" si="65"/>
        <v/>
      </c>
      <c r="CW46" s="194" t="str">
        <f t="shared" si="66"/>
        <v/>
      </c>
      <c r="CX46" s="13">
        <f t="shared" si="149"/>
        <v>0</v>
      </c>
      <c r="CY46" s="13">
        <f t="shared" si="139"/>
        <v>0</v>
      </c>
      <c r="CZ46" s="13">
        <f t="shared" si="140"/>
        <v>0</v>
      </c>
      <c r="DA46" s="13">
        <f t="shared" si="141"/>
        <v>0</v>
      </c>
      <c r="DB46" s="13">
        <f t="shared" si="142"/>
        <v>0</v>
      </c>
      <c r="DC46" s="13">
        <f t="shared" si="143"/>
        <v>0</v>
      </c>
      <c r="DD46" s="13">
        <f t="shared" si="144"/>
        <v>0</v>
      </c>
      <c r="DE46" s="13">
        <f t="shared" si="145"/>
        <v>0</v>
      </c>
      <c r="DF46" s="13">
        <f t="shared" si="146"/>
        <v>0</v>
      </c>
      <c r="DG46" s="13">
        <f t="shared" si="147"/>
        <v>0</v>
      </c>
      <c r="DH46" s="13">
        <f t="shared" si="148"/>
        <v>0</v>
      </c>
      <c r="DI46" s="4">
        <f t="shared" si="68"/>
        <v>0</v>
      </c>
      <c r="DJ46" s="4">
        <f t="shared" si="69"/>
        <v>0</v>
      </c>
      <c r="DK46" s="4">
        <f t="shared" si="70"/>
        <v>0</v>
      </c>
      <c r="DL46" s="4">
        <f t="shared" si="71"/>
        <v>0</v>
      </c>
      <c r="DM46" s="4">
        <f t="shared" si="72"/>
        <v>0</v>
      </c>
      <c r="DN46" s="4">
        <f t="shared" si="73"/>
        <v>0</v>
      </c>
      <c r="DO46" s="4">
        <f t="shared" si="74"/>
        <v>0</v>
      </c>
      <c r="DP46" s="4">
        <f t="shared" si="75"/>
        <v>0</v>
      </c>
      <c r="DQ46" s="4">
        <f t="shared" si="76"/>
        <v>0</v>
      </c>
      <c r="DR46" s="4">
        <f t="shared" si="77"/>
        <v>0</v>
      </c>
      <c r="DV46" s="4" t="str">
        <f t="shared" si="78"/>
        <v/>
      </c>
      <c r="DW46" s="4" t="str">
        <f t="shared" si="79"/>
        <v/>
      </c>
      <c r="DX46" s="4" t="str">
        <f t="shared" si="80"/>
        <v/>
      </c>
      <c r="DY46" s="4" t="str">
        <f t="shared" si="81"/>
        <v/>
      </c>
      <c r="DZ46" s="4" t="str">
        <f t="shared" si="82"/>
        <v/>
      </c>
      <c r="EA46" s="4" t="str">
        <f t="shared" si="83"/>
        <v/>
      </c>
    </row>
    <row r="47" spans="1:131" ht="16.5" customHeight="1" x14ac:dyDescent="0.15">
      <c r="A47" s="164" t="str">
        <f t="shared" si="84"/>
        <v/>
      </c>
      <c r="B47" s="94"/>
      <c r="C47" s="163" t="s">
        <v>186</v>
      </c>
      <c r="D47" s="200" t="str">
        <f t="shared" si="94"/>
        <v/>
      </c>
      <c r="E47" s="202" t="str">
        <f t="shared" si="95"/>
        <v/>
      </c>
      <c r="F47" s="202" t="str">
        <f>IF(ISERROR(VLOOKUP(CI47,CJ$6:$CK$41,2,0)),"",VLOOKUP(CI47,CJ$6:$CK$41,2,0))</f>
        <v/>
      </c>
      <c r="G47" s="95"/>
      <c r="H47" s="95"/>
      <c r="I47" s="95"/>
      <c r="J47" s="95"/>
      <c r="K47" s="193" t="str">
        <f t="shared" si="96"/>
        <v/>
      </c>
      <c r="L47" s="148"/>
      <c r="M47" s="127"/>
      <c r="N47" s="148"/>
      <c r="O47" s="127"/>
      <c r="P47" s="148"/>
      <c r="Q47" s="127"/>
      <c r="R47" s="148"/>
      <c r="S47" s="127"/>
      <c r="T47" s="148"/>
      <c r="U47" s="127"/>
      <c r="V47" s="148"/>
      <c r="W47" s="127"/>
      <c r="X47" s="148"/>
      <c r="Y47" s="127"/>
      <c r="Z47" s="148"/>
      <c r="AA47" s="127"/>
      <c r="AB47" s="148"/>
      <c r="AC47" s="127"/>
      <c r="AD47" s="148"/>
      <c r="AE47" s="127"/>
      <c r="AF47" s="148"/>
      <c r="AG47" s="127"/>
      <c r="AH47" s="159" t="str">
        <f t="shared" si="97"/>
        <v/>
      </c>
      <c r="AI47" s="4" t="str">
        <f t="shared" si="98"/>
        <v/>
      </c>
      <c r="AJ47" s="4" t="str">
        <f t="shared" si="99"/>
        <v/>
      </c>
      <c r="AM47" s="4">
        <f t="shared" si="6"/>
        <v>0</v>
      </c>
      <c r="AN47" s="4">
        <f t="shared" si="87"/>
        <v>0</v>
      </c>
      <c r="AO47" s="4" t="str">
        <f t="shared" si="59"/>
        <v/>
      </c>
      <c r="AP47" s="4" t="str">
        <f t="shared" si="7"/>
        <v/>
      </c>
      <c r="AQ47" s="13">
        <f t="shared" si="60"/>
        <v>0</v>
      </c>
      <c r="AR47" s="4" t="str">
        <f t="shared" si="100"/>
        <v/>
      </c>
      <c r="AS47" s="4">
        <v>0</v>
      </c>
      <c r="AT47" s="4" t="str">
        <f t="shared" si="101"/>
        <v xml:space="preserve"> </v>
      </c>
      <c r="AU47" s="4" t="str">
        <f t="shared" si="9"/>
        <v xml:space="preserve">  </v>
      </c>
      <c r="AV47" s="4" t="str">
        <f t="shared" si="102"/>
        <v/>
      </c>
      <c r="AW47" s="4" t="str">
        <f t="shared" si="103"/>
        <v/>
      </c>
      <c r="AX47" s="4" t="str">
        <f t="shared" si="104"/>
        <v/>
      </c>
      <c r="AY47" s="4" t="str">
        <f t="shared" si="105"/>
        <v/>
      </c>
      <c r="AZ47" s="4" t="str">
        <f t="shared" si="106"/>
        <v/>
      </c>
      <c r="BA47" s="4" t="str">
        <f t="shared" si="107"/>
        <v/>
      </c>
      <c r="BB47" s="4" t="str">
        <f t="shared" si="108"/>
        <v/>
      </c>
      <c r="BC47" s="4" t="str">
        <f t="shared" si="109"/>
        <v/>
      </c>
      <c r="BD47" s="4" t="str">
        <f t="shared" si="110"/>
        <v/>
      </c>
      <c r="BE47" s="4" t="str">
        <f t="shared" si="111"/>
        <v/>
      </c>
      <c r="BF47" s="4" t="str">
        <f t="shared" si="112"/>
        <v/>
      </c>
      <c r="BG47" s="4" t="str">
        <f t="shared" si="113"/>
        <v/>
      </c>
      <c r="BH47" s="4" t="str">
        <f t="shared" si="114"/>
        <v/>
      </c>
      <c r="BI47" s="4" t="str">
        <f t="shared" si="115"/>
        <v/>
      </c>
      <c r="BJ47" s="4" t="str">
        <f t="shared" si="116"/>
        <v/>
      </c>
      <c r="BK47" s="4" t="str">
        <f t="shared" si="117"/>
        <v/>
      </c>
      <c r="BL47" s="4" t="str">
        <f t="shared" si="118"/>
        <v/>
      </c>
      <c r="BM47" s="4" t="str">
        <f t="shared" si="119"/>
        <v/>
      </c>
      <c r="BN47" s="4" t="str">
        <f t="shared" si="120"/>
        <v/>
      </c>
      <c r="BO47" s="4" t="str">
        <f t="shared" si="121"/>
        <v/>
      </c>
      <c r="BP47" s="4" t="str">
        <f t="shared" si="122"/>
        <v/>
      </c>
      <c r="BQ47" s="4" t="str">
        <f t="shared" si="123"/>
        <v/>
      </c>
      <c r="BR47" s="4" t="str">
        <f t="shared" si="124"/>
        <v/>
      </c>
      <c r="BS47" s="4">
        <f t="shared" si="125"/>
        <v>0</v>
      </c>
      <c r="BT47" s="4" t="str">
        <f t="shared" si="126"/>
        <v>999:99.99</v>
      </c>
      <c r="BU47" s="4" t="str">
        <f t="shared" si="127"/>
        <v>999:99.99</v>
      </c>
      <c r="BV47" s="4" t="str">
        <f t="shared" si="128"/>
        <v>999:99.99</v>
      </c>
      <c r="BW47" s="4" t="str">
        <f t="shared" si="129"/>
        <v>999:99.99</v>
      </c>
      <c r="BX47" s="4" t="str">
        <f t="shared" si="130"/>
        <v>999:99.99</v>
      </c>
      <c r="BY47" s="4" t="str">
        <f t="shared" si="131"/>
        <v>999:99.99</v>
      </c>
      <c r="BZ47" s="4" t="str">
        <f t="shared" si="132"/>
        <v>999:99.99</v>
      </c>
      <c r="CA47" s="4" t="str">
        <f t="shared" si="133"/>
        <v>999:99.99</v>
      </c>
      <c r="CB47" s="4" t="str">
        <f t="shared" si="134"/>
        <v>999:99.99</v>
      </c>
      <c r="CC47" s="4" t="str">
        <f t="shared" si="135"/>
        <v>999:99.99</v>
      </c>
      <c r="CD47" s="4" t="str">
        <f t="shared" si="136"/>
        <v>999:99.99</v>
      </c>
      <c r="CE47" s="4">
        <f t="shared" si="61"/>
        <v>0</v>
      </c>
      <c r="CF47" s="4">
        <f t="shared" si="62"/>
        <v>0</v>
      </c>
      <c r="CG47" s="4">
        <f t="shared" si="63"/>
        <v>0</v>
      </c>
      <c r="CH47" s="4" t="str">
        <f t="shared" si="137"/>
        <v>19000100</v>
      </c>
      <c r="CI47" s="4" t="str">
        <f t="shared" si="138"/>
        <v/>
      </c>
      <c r="CN47" s="4">
        <v>42</v>
      </c>
      <c r="CO47" s="4" t="s">
        <v>263</v>
      </c>
      <c r="CP47" s="4" t="str">
        <f t="shared" si="64"/>
        <v/>
      </c>
      <c r="CQ47" s="4" t="str">
        <f t="shared" si="65"/>
        <v/>
      </c>
      <c r="CW47" s="194" t="str">
        <f t="shared" si="66"/>
        <v/>
      </c>
      <c r="CX47" s="13">
        <f t="shared" si="149"/>
        <v>0</v>
      </c>
      <c r="CY47" s="13">
        <f t="shared" si="139"/>
        <v>0</v>
      </c>
      <c r="CZ47" s="13">
        <f t="shared" si="140"/>
        <v>0</v>
      </c>
      <c r="DA47" s="13">
        <f t="shared" si="141"/>
        <v>0</v>
      </c>
      <c r="DB47" s="13">
        <f t="shared" si="142"/>
        <v>0</v>
      </c>
      <c r="DC47" s="13">
        <f t="shared" si="143"/>
        <v>0</v>
      </c>
      <c r="DD47" s="13">
        <f t="shared" si="144"/>
        <v>0</v>
      </c>
      <c r="DE47" s="13">
        <f t="shared" si="145"/>
        <v>0</v>
      </c>
      <c r="DF47" s="13">
        <f t="shared" si="146"/>
        <v>0</v>
      </c>
      <c r="DG47" s="13">
        <f t="shared" si="147"/>
        <v>0</v>
      </c>
      <c r="DH47" s="13">
        <f t="shared" si="148"/>
        <v>0</v>
      </c>
      <c r="DI47" s="4">
        <f t="shared" si="68"/>
        <v>0</v>
      </c>
      <c r="DJ47" s="4">
        <f t="shared" si="69"/>
        <v>0</v>
      </c>
      <c r="DK47" s="4">
        <f t="shared" si="70"/>
        <v>0</v>
      </c>
      <c r="DL47" s="4">
        <f t="shared" si="71"/>
        <v>0</v>
      </c>
      <c r="DM47" s="4">
        <f t="shared" si="72"/>
        <v>0</v>
      </c>
      <c r="DN47" s="4">
        <f t="shared" si="73"/>
        <v>0</v>
      </c>
      <c r="DO47" s="4">
        <f t="shared" si="74"/>
        <v>0</v>
      </c>
      <c r="DP47" s="4">
        <f t="shared" si="75"/>
        <v>0</v>
      </c>
      <c r="DQ47" s="4">
        <f t="shared" si="76"/>
        <v>0</v>
      </c>
      <c r="DR47" s="4">
        <f t="shared" si="77"/>
        <v>0</v>
      </c>
      <c r="DV47" s="4" t="str">
        <f t="shared" si="78"/>
        <v/>
      </c>
      <c r="DW47" s="4" t="str">
        <f t="shared" si="79"/>
        <v/>
      </c>
      <c r="DX47" s="4" t="str">
        <f t="shared" si="80"/>
        <v/>
      </c>
      <c r="DY47" s="4" t="str">
        <f t="shared" si="81"/>
        <v/>
      </c>
      <c r="DZ47" s="4" t="str">
        <f t="shared" si="82"/>
        <v/>
      </c>
      <c r="EA47" s="4" t="str">
        <f t="shared" si="83"/>
        <v/>
      </c>
    </row>
    <row r="48" spans="1:131" ht="16.5" customHeight="1" x14ac:dyDescent="0.15">
      <c r="A48" s="164" t="str">
        <f t="shared" si="84"/>
        <v/>
      </c>
      <c r="B48" s="94"/>
      <c r="C48" s="163" t="s">
        <v>186</v>
      </c>
      <c r="D48" s="200" t="str">
        <f t="shared" si="94"/>
        <v/>
      </c>
      <c r="E48" s="202" t="str">
        <f t="shared" si="95"/>
        <v/>
      </c>
      <c r="F48" s="202" t="str">
        <f>IF(ISERROR(VLOOKUP(CI48,CJ$6:$CK$41,2,0)),"",VLOOKUP(CI48,CJ$6:$CK$41,2,0))</f>
        <v/>
      </c>
      <c r="G48" s="95"/>
      <c r="H48" s="95"/>
      <c r="I48" s="95"/>
      <c r="J48" s="95"/>
      <c r="K48" s="193" t="str">
        <f t="shared" si="96"/>
        <v/>
      </c>
      <c r="L48" s="148"/>
      <c r="M48" s="127"/>
      <c r="N48" s="148"/>
      <c r="O48" s="127"/>
      <c r="P48" s="148"/>
      <c r="Q48" s="127"/>
      <c r="R48" s="148"/>
      <c r="S48" s="127"/>
      <c r="T48" s="148"/>
      <c r="U48" s="127"/>
      <c r="V48" s="148"/>
      <c r="W48" s="127"/>
      <c r="X48" s="148"/>
      <c r="Y48" s="127"/>
      <c r="Z48" s="148"/>
      <c r="AA48" s="127"/>
      <c r="AB48" s="148"/>
      <c r="AC48" s="127"/>
      <c r="AD48" s="148"/>
      <c r="AE48" s="127"/>
      <c r="AF48" s="148"/>
      <c r="AG48" s="127"/>
      <c r="AH48" s="159" t="str">
        <f t="shared" si="97"/>
        <v/>
      </c>
      <c r="AI48" s="4" t="str">
        <f t="shared" si="98"/>
        <v/>
      </c>
      <c r="AJ48" s="4" t="str">
        <f t="shared" si="99"/>
        <v/>
      </c>
      <c r="AM48" s="4">
        <f t="shared" si="6"/>
        <v>0</v>
      </c>
      <c r="AN48" s="4">
        <f t="shared" si="87"/>
        <v>0</v>
      </c>
      <c r="AO48" s="4" t="str">
        <f t="shared" si="59"/>
        <v/>
      </c>
      <c r="AP48" s="4" t="str">
        <f t="shared" si="7"/>
        <v/>
      </c>
      <c r="AQ48" s="13">
        <f t="shared" si="60"/>
        <v>0</v>
      </c>
      <c r="AR48" s="4" t="str">
        <f t="shared" si="100"/>
        <v/>
      </c>
      <c r="AS48" s="4">
        <v>0</v>
      </c>
      <c r="AT48" s="4" t="str">
        <f t="shared" si="101"/>
        <v xml:space="preserve"> </v>
      </c>
      <c r="AU48" s="4" t="str">
        <f t="shared" si="9"/>
        <v xml:space="preserve">  </v>
      </c>
      <c r="AV48" s="4" t="str">
        <f t="shared" si="102"/>
        <v/>
      </c>
      <c r="AW48" s="4" t="str">
        <f t="shared" si="103"/>
        <v/>
      </c>
      <c r="AX48" s="4" t="str">
        <f t="shared" si="104"/>
        <v/>
      </c>
      <c r="AY48" s="4" t="str">
        <f t="shared" si="105"/>
        <v/>
      </c>
      <c r="AZ48" s="4" t="str">
        <f t="shared" si="106"/>
        <v/>
      </c>
      <c r="BA48" s="4" t="str">
        <f t="shared" si="107"/>
        <v/>
      </c>
      <c r="BB48" s="4" t="str">
        <f t="shared" si="108"/>
        <v/>
      </c>
      <c r="BC48" s="4" t="str">
        <f t="shared" si="109"/>
        <v/>
      </c>
      <c r="BD48" s="4" t="str">
        <f t="shared" si="110"/>
        <v/>
      </c>
      <c r="BE48" s="4" t="str">
        <f t="shared" si="111"/>
        <v/>
      </c>
      <c r="BF48" s="4" t="str">
        <f t="shared" si="112"/>
        <v/>
      </c>
      <c r="BG48" s="4" t="str">
        <f t="shared" si="113"/>
        <v/>
      </c>
      <c r="BH48" s="4" t="str">
        <f t="shared" si="114"/>
        <v/>
      </c>
      <c r="BI48" s="4" t="str">
        <f t="shared" si="115"/>
        <v/>
      </c>
      <c r="BJ48" s="4" t="str">
        <f t="shared" si="116"/>
        <v/>
      </c>
      <c r="BK48" s="4" t="str">
        <f t="shared" si="117"/>
        <v/>
      </c>
      <c r="BL48" s="4" t="str">
        <f t="shared" si="118"/>
        <v/>
      </c>
      <c r="BM48" s="4" t="str">
        <f t="shared" si="119"/>
        <v/>
      </c>
      <c r="BN48" s="4" t="str">
        <f t="shared" si="120"/>
        <v/>
      </c>
      <c r="BO48" s="4" t="str">
        <f t="shared" si="121"/>
        <v/>
      </c>
      <c r="BP48" s="4" t="str">
        <f t="shared" si="122"/>
        <v/>
      </c>
      <c r="BQ48" s="4" t="str">
        <f t="shared" si="123"/>
        <v/>
      </c>
      <c r="BR48" s="4" t="str">
        <f t="shared" si="124"/>
        <v/>
      </c>
      <c r="BS48" s="4">
        <f t="shared" si="125"/>
        <v>0</v>
      </c>
      <c r="BT48" s="4" t="str">
        <f t="shared" si="126"/>
        <v>999:99.99</v>
      </c>
      <c r="BU48" s="4" t="str">
        <f t="shared" si="127"/>
        <v>999:99.99</v>
      </c>
      <c r="BV48" s="4" t="str">
        <f t="shared" si="128"/>
        <v>999:99.99</v>
      </c>
      <c r="BW48" s="4" t="str">
        <f t="shared" si="129"/>
        <v>999:99.99</v>
      </c>
      <c r="BX48" s="4" t="str">
        <f t="shared" si="130"/>
        <v>999:99.99</v>
      </c>
      <c r="BY48" s="4" t="str">
        <f t="shared" si="131"/>
        <v>999:99.99</v>
      </c>
      <c r="BZ48" s="4" t="str">
        <f t="shared" si="132"/>
        <v>999:99.99</v>
      </c>
      <c r="CA48" s="4" t="str">
        <f t="shared" si="133"/>
        <v>999:99.99</v>
      </c>
      <c r="CB48" s="4" t="str">
        <f t="shared" si="134"/>
        <v>999:99.99</v>
      </c>
      <c r="CC48" s="4" t="str">
        <f t="shared" si="135"/>
        <v>999:99.99</v>
      </c>
      <c r="CD48" s="4" t="str">
        <f t="shared" si="136"/>
        <v>999:99.99</v>
      </c>
      <c r="CE48" s="4">
        <f t="shared" si="61"/>
        <v>0</v>
      </c>
      <c r="CF48" s="4">
        <f t="shared" si="62"/>
        <v>0</v>
      </c>
      <c r="CG48" s="4">
        <f t="shared" si="63"/>
        <v>0</v>
      </c>
      <c r="CH48" s="4" t="str">
        <f t="shared" si="137"/>
        <v>19000100</v>
      </c>
      <c r="CI48" s="4" t="str">
        <f t="shared" si="138"/>
        <v/>
      </c>
      <c r="CN48" s="4">
        <v>43</v>
      </c>
      <c r="CO48" s="4" t="s">
        <v>263</v>
      </c>
      <c r="CP48" s="4" t="str">
        <f t="shared" si="64"/>
        <v/>
      </c>
      <c r="CQ48" s="4" t="str">
        <f t="shared" si="65"/>
        <v/>
      </c>
      <c r="CW48" s="194" t="str">
        <f t="shared" si="66"/>
        <v/>
      </c>
      <c r="CX48" s="13">
        <f t="shared" si="149"/>
        <v>0</v>
      </c>
      <c r="CY48" s="13">
        <f t="shared" si="139"/>
        <v>0</v>
      </c>
      <c r="CZ48" s="13">
        <f t="shared" si="140"/>
        <v>0</v>
      </c>
      <c r="DA48" s="13">
        <f t="shared" si="141"/>
        <v>0</v>
      </c>
      <c r="DB48" s="13">
        <f t="shared" si="142"/>
        <v>0</v>
      </c>
      <c r="DC48" s="13">
        <f t="shared" si="143"/>
        <v>0</v>
      </c>
      <c r="DD48" s="13">
        <f t="shared" si="144"/>
        <v>0</v>
      </c>
      <c r="DE48" s="13">
        <f t="shared" si="145"/>
        <v>0</v>
      </c>
      <c r="DF48" s="13">
        <f t="shared" si="146"/>
        <v>0</v>
      </c>
      <c r="DG48" s="13">
        <f t="shared" si="147"/>
        <v>0</v>
      </c>
      <c r="DH48" s="13">
        <f t="shared" si="148"/>
        <v>0</v>
      </c>
      <c r="DI48" s="4">
        <f t="shared" si="68"/>
        <v>0</v>
      </c>
      <c r="DJ48" s="4">
        <f t="shared" si="69"/>
        <v>0</v>
      </c>
      <c r="DK48" s="4">
        <f t="shared" si="70"/>
        <v>0</v>
      </c>
      <c r="DL48" s="4">
        <f t="shared" si="71"/>
        <v>0</v>
      </c>
      <c r="DM48" s="4">
        <f t="shared" si="72"/>
        <v>0</v>
      </c>
      <c r="DN48" s="4">
        <f t="shared" si="73"/>
        <v>0</v>
      </c>
      <c r="DO48" s="4">
        <f t="shared" si="74"/>
        <v>0</v>
      </c>
      <c r="DP48" s="4">
        <f t="shared" si="75"/>
        <v>0</v>
      </c>
      <c r="DQ48" s="4">
        <f t="shared" si="76"/>
        <v>0</v>
      </c>
      <c r="DR48" s="4">
        <f t="shared" si="77"/>
        <v>0</v>
      </c>
      <c r="DV48" s="4" t="str">
        <f t="shared" si="78"/>
        <v/>
      </c>
      <c r="DW48" s="4" t="str">
        <f t="shared" si="79"/>
        <v/>
      </c>
      <c r="DX48" s="4" t="str">
        <f t="shared" si="80"/>
        <v/>
      </c>
      <c r="DY48" s="4" t="str">
        <f t="shared" si="81"/>
        <v/>
      </c>
      <c r="DZ48" s="4" t="str">
        <f t="shared" si="82"/>
        <v/>
      </c>
      <c r="EA48" s="4" t="str">
        <f t="shared" si="83"/>
        <v/>
      </c>
    </row>
    <row r="49" spans="1:131" ht="16.5" customHeight="1" x14ac:dyDescent="0.15">
      <c r="A49" s="164" t="str">
        <f t="shared" si="84"/>
        <v/>
      </c>
      <c r="B49" s="94"/>
      <c r="C49" s="163" t="s">
        <v>186</v>
      </c>
      <c r="D49" s="200" t="str">
        <f t="shared" si="94"/>
        <v/>
      </c>
      <c r="E49" s="202" t="str">
        <f t="shared" si="95"/>
        <v/>
      </c>
      <c r="F49" s="202" t="str">
        <f>IF(ISERROR(VLOOKUP(CI49,CJ$6:$CK$41,2,0)),"",VLOOKUP(CI49,CJ$6:$CK$41,2,0))</f>
        <v/>
      </c>
      <c r="G49" s="95"/>
      <c r="H49" s="95"/>
      <c r="I49" s="95"/>
      <c r="J49" s="95"/>
      <c r="K49" s="193" t="str">
        <f t="shared" si="96"/>
        <v/>
      </c>
      <c r="L49" s="148"/>
      <c r="M49" s="127"/>
      <c r="N49" s="148"/>
      <c r="O49" s="127"/>
      <c r="P49" s="148"/>
      <c r="Q49" s="127"/>
      <c r="R49" s="148"/>
      <c r="S49" s="127"/>
      <c r="T49" s="148"/>
      <c r="U49" s="127"/>
      <c r="V49" s="148"/>
      <c r="W49" s="127"/>
      <c r="X49" s="148"/>
      <c r="Y49" s="127"/>
      <c r="Z49" s="148"/>
      <c r="AA49" s="127"/>
      <c r="AB49" s="148"/>
      <c r="AC49" s="127"/>
      <c r="AD49" s="148"/>
      <c r="AE49" s="127"/>
      <c r="AF49" s="148"/>
      <c r="AG49" s="127"/>
      <c r="AH49" s="159" t="str">
        <f t="shared" si="97"/>
        <v/>
      </c>
      <c r="AI49" s="4" t="str">
        <f t="shared" si="98"/>
        <v/>
      </c>
      <c r="AJ49" s="4" t="str">
        <f t="shared" si="99"/>
        <v/>
      </c>
      <c r="AM49" s="4">
        <f t="shared" si="6"/>
        <v>0</v>
      </c>
      <c r="AN49" s="4">
        <f t="shared" si="87"/>
        <v>0</v>
      </c>
      <c r="AO49" s="4" t="str">
        <f t="shared" si="59"/>
        <v/>
      </c>
      <c r="AP49" s="4" t="str">
        <f t="shared" si="7"/>
        <v/>
      </c>
      <c r="AQ49" s="13">
        <f t="shared" si="60"/>
        <v>0</v>
      </c>
      <c r="AR49" s="4" t="str">
        <f t="shared" si="100"/>
        <v/>
      </c>
      <c r="AS49" s="4">
        <v>0</v>
      </c>
      <c r="AT49" s="4" t="str">
        <f t="shared" si="101"/>
        <v xml:space="preserve"> </v>
      </c>
      <c r="AU49" s="4" t="str">
        <f t="shared" si="9"/>
        <v xml:space="preserve">  </v>
      </c>
      <c r="AV49" s="4" t="str">
        <f t="shared" si="102"/>
        <v/>
      </c>
      <c r="AW49" s="4" t="str">
        <f t="shared" si="103"/>
        <v/>
      </c>
      <c r="AX49" s="4" t="str">
        <f t="shared" si="104"/>
        <v/>
      </c>
      <c r="AY49" s="4" t="str">
        <f t="shared" si="105"/>
        <v/>
      </c>
      <c r="AZ49" s="4" t="str">
        <f t="shared" si="106"/>
        <v/>
      </c>
      <c r="BA49" s="4" t="str">
        <f t="shared" si="107"/>
        <v/>
      </c>
      <c r="BB49" s="4" t="str">
        <f t="shared" si="108"/>
        <v/>
      </c>
      <c r="BC49" s="4" t="str">
        <f t="shared" si="109"/>
        <v/>
      </c>
      <c r="BD49" s="4" t="str">
        <f t="shared" si="110"/>
        <v/>
      </c>
      <c r="BE49" s="4" t="str">
        <f t="shared" si="111"/>
        <v/>
      </c>
      <c r="BF49" s="4" t="str">
        <f t="shared" si="112"/>
        <v/>
      </c>
      <c r="BG49" s="4" t="str">
        <f t="shared" si="113"/>
        <v/>
      </c>
      <c r="BH49" s="4" t="str">
        <f t="shared" si="114"/>
        <v/>
      </c>
      <c r="BI49" s="4" t="str">
        <f t="shared" si="115"/>
        <v/>
      </c>
      <c r="BJ49" s="4" t="str">
        <f t="shared" si="116"/>
        <v/>
      </c>
      <c r="BK49" s="4" t="str">
        <f t="shared" si="117"/>
        <v/>
      </c>
      <c r="BL49" s="4" t="str">
        <f t="shared" si="118"/>
        <v/>
      </c>
      <c r="BM49" s="4" t="str">
        <f t="shared" si="119"/>
        <v/>
      </c>
      <c r="BN49" s="4" t="str">
        <f t="shared" si="120"/>
        <v/>
      </c>
      <c r="BO49" s="4" t="str">
        <f t="shared" si="121"/>
        <v/>
      </c>
      <c r="BP49" s="4" t="str">
        <f t="shared" si="122"/>
        <v/>
      </c>
      <c r="BQ49" s="4" t="str">
        <f t="shared" si="123"/>
        <v/>
      </c>
      <c r="BR49" s="4" t="str">
        <f t="shared" si="124"/>
        <v/>
      </c>
      <c r="BS49" s="4">
        <f t="shared" si="125"/>
        <v>0</v>
      </c>
      <c r="BT49" s="4" t="str">
        <f t="shared" si="126"/>
        <v>999:99.99</v>
      </c>
      <c r="BU49" s="4" t="str">
        <f t="shared" si="127"/>
        <v>999:99.99</v>
      </c>
      <c r="BV49" s="4" t="str">
        <f t="shared" si="128"/>
        <v>999:99.99</v>
      </c>
      <c r="BW49" s="4" t="str">
        <f t="shared" si="129"/>
        <v>999:99.99</v>
      </c>
      <c r="BX49" s="4" t="str">
        <f t="shared" si="130"/>
        <v>999:99.99</v>
      </c>
      <c r="BY49" s="4" t="str">
        <f t="shared" si="131"/>
        <v>999:99.99</v>
      </c>
      <c r="BZ49" s="4" t="str">
        <f t="shared" si="132"/>
        <v>999:99.99</v>
      </c>
      <c r="CA49" s="4" t="str">
        <f t="shared" si="133"/>
        <v>999:99.99</v>
      </c>
      <c r="CB49" s="4" t="str">
        <f t="shared" si="134"/>
        <v>999:99.99</v>
      </c>
      <c r="CC49" s="4" t="str">
        <f t="shared" si="135"/>
        <v>999:99.99</v>
      </c>
      <c r="CD49" s="4" t="str">
        <f t="shared" si="136"/>
        <v>999:99.99</v>
      </c>
      <c r="CE49" s="4">
        <f t="shared" si="61"/>
        <v>0</v>
      </c>
      <c r="CF49" s="4">
        <f t="shared" si="62"/>
        <v>0</v>
      </c>
      <c r="CG49" s="4">
        <f t="shared" si="63"/>
        <v>0</v>
      </c>
      <c r="CH49" s="4" t="str">
        <f t="shared" si="137"/>
        <v>19000100</v>
      </c>
      <c r="CI49" s="4" t="str">
        <f t="shared" si="138"/>
        <v/>
      </c>
      <c r="CN49" s="4">
        <v>44</v>
      </c>
      <c r="CO49" s="4" t="s">
        <v>263</v>
      </c>
      <c r="CP49" s="4" t="str">
        <f t="shared" si="64"/>
        <v/>
      </c>
      <c r="CQ49" s="4" t="str">
        <f t="shared" si="65"/>
        <v/>
      </c>
      <c r="CW49" s="194" t="str">
        <f t="shared" si="66"/>
        <v/>
      </c>
      <c r="CX49" s="13">
        <f t="shared" si="149"/>
        <v>0</v>
      </c>
      <c r="CY49" s="13">
        <f t="shared" si="139"/>
        <v>0</v>
      </c>
      <c r="CZ49" s="13">
        <f t="shared" si="140"/>
        <v>0</v>
      </c>
      <c r="DA49" s="13">
        <f t="shared" si="141"/>
        <v>0</v>
      </c>
      <c r="DB49" s="13">
        <f t="shared" si="142"/>
        <v>0</v>
      </c>
      <c r="DC49" s="13">
        <f t="shared" si="143"/>
        <v>0</v>
      </c>
      <c r="DD49" s="13">
        <f t="shared" si="144"/>
        <v>0</v>
      </c>
      <c r="DE49" s="13">
        <f t="shared" si="145"/>
        <v>0</v>
      </c>
      <c r="DF49" s="13">
        <f t="shared" si="146"/>
        <v>0</v>
      </c>
      <c r="DG49" s="13">
        <f t="shared" si="147"/>
        <v>0</v>
      </c>
      <c r="DH49" s="13">
        <f t="shared" si="148"/>
        <v>0</v>
      </c>
      <c r="DI49" s="4">
        <f t="shared" si="68"/>
        <v>0</v>
      </c>
      <c r="DJ49" s="4">
        <f t="shared" si="69"/>
        <v>0</v>
      </c>
      <c r="DK49" s="4">
        <f t="shared" si="70"/>
        <v>0</v>
      </c>
      <c r="DL49" s="4">
        <f t="shared" si="71"/>
        <v>0</v>
      </c>
      <c r="DM49" s="4">
        <f t="shared" si="72"/>
        <v>0</v>
      </c>
      <c r="DN49" s="4">
        <f t="shared" si="73"/>
        <v>0</v>
      </c>
      <c r="DO49" s="4">
        <f t="shared" si="74"/>
        <v>0</v>
      </c>
      <c r="DP49" s="4">
        <f t="shared" si="75"/>
        <v>0</v>
      </c>
      <c r="DQ49" s="4">
        <f t="shared" si="76"/>
        <v>0</v>
      </c>
      <c r="DR49" s="4">
        <f t="shared" si="77"/>
        <v>0</v>
      </c>
      <c r="DV49" s="4" t="str">
        <f t="shared" si="78"/>
        <v/>
      </c>
      <c r="DW49" s="4" t="str">
        <f t="shared" si="79"/>
        <v/>
      </c>
      <c r="DX49" s="4" t="str">
        <f t="shared" si="80"/>
        <v/>
      </c>
      <c r="DY49" s="4" t="str">
        <f t="shared" si="81"/>
        <v/>
      </c>
      <c r="DZ49" s="4" t="str">
        <f t="shared" si="82"/>
        <v/>
      </c>
      <c r="EA49" s="4" t="str">
        <f t="shared" si="83"/>
        <v/>
      </c>
    </row>
    <row r="50" spans="1:131" ht="16.5" customHeight="1" x14ac:dyDescent="0.15">
      <c r="A50" s="164" t="str">
        <f t="shared" si="84"/>
        <v/>
      </c>
      <c r="B50" s="94"/>
      <c r="C50" s="163" t="s">
        <v>186</v>
      </c>
      <c r="D50" s="200" t="str">
        <f t="shared" si="94"/>
        <v/>
      </c>
      <c r="E50" s="202" t="str">
        <f t="shared" si="95"/>
        <v/>
      </c>
      <c r="F50" s="202" t="str">
        <f>IF(ISERROR(VLOOKUP(CI50,CJ$6:$CK$41,2,0)),"",VLOOKUP(CI50,CJ$6:$CK$41,2,0))</f>
        <v/>
      </c>
      <c r="G50" s="95"/>
      <c r="H50" s="95"/>
      <c r="I50" s="95"/>
      <c r="J50" s="95"/>
      <c r="K50" s="193" t="str">
        <f t="shared" si="96"/>
        <v/>
      </c>
      <c r="L50" s="148"/>
      <c r="M50" s="127"/>
      <c r="N50" s="148"/>
      <c r="O50" s="127"/>
      <c r="P50" s="148"/>
      <c r="Q50" s="127"/>
      <c r="R50" s="148"/>
      <c r="S50" s="127"/>
      <c r="T50" s="148"/>
      <c r="U50" s="127"/>
      <c r="V50" s="148"/>
      <c r="W50" s="127"/>
      <c r="X50" s="148"/>
      <c r="Y50" s="127"/>
      <c r="Z50" s="148"/>
      <c r="AA50" s="127"/>
      <c r="AB50" s="148"/>
      <c r="AC50" s="127"/>
      <c r="AD50" s="148"/>
      <c r="AE50" s="127"/>
      <c r="AF50" s="148"/>
      <c r="AG50" s="127"/>
      <c r="AH50" s="159" t="str">
        <f t="shared" si="97"/>
        <v/>
      </c>
      <c r="AI50" s="4" t="str">
        <f t="shared" si="98"/>
        <v/>
      </c>
      <c r="AJ50" s="4" t="str">
        <f t="shared" si="99"/>
        <v/>
      </c>
      <c r="AM50" s="4">
        <f t="shared" si="6"/>
        <v>0</v>
      </c>
      <c r="AN50" s="4">
        <f t="shared" si="87"/>
        <v>0</v>
      </c>
      <c r="AO50" s="4" t="str">
        <f t="shared" si="59"/>
        <v/>
      </c>
      <c r="AP50" s="4" t="str">
        <f t="shared" si="7"/>
        <v/>
      </c>
      <c r="AQ50" s="13">
        <f t="shared" si="60"/>
        <v>0</v>
      </c>
      <c r="AR50" s="4" t="str">
        <f t="shared" si="100"/>
        <v/>
      </c>
      <c r="AS50" s="4">
        <v>0</v>
      </c>
      <c r="AT50" s="4" t="str">
        <f t="shared" si="101"/>
        <v xml:space="preserve"> </v>
      </c>
      <c r="AU50" s="4" t="str">
        <f t="shared" si="9"/>
        <v xml:space="preserve">  </v>
      </c>
      <c r="AV50" s="4" t="str">
        <f t="shared" si="102"/>
        <v/>
      </c>
      <c r="AW50" s="4" t="str">
        <f t="shared" si="103"/>
        <v/>
      </c>
      <c r="AX50" s="4" t="str">
        <f t="shared" si="104"/>
        <v/>
      </c>
      <c r="AY50" s="4" t="str">
        <f t="shared" si="105"/>
        <v/>
      </c>
      <c r="AZ50" s="4" t="str">
        <f t="shared" si="106"/>
        <v/>
      </c>
      <c r="BA50" s="4" t="str">
        <f t="shared" si="107"/>
        <v/>
      </c>
      <c r="BB50" s="4" t="str">
        <f t="shared" si="108"/>
        <v/>
      </c>
      <c r="BC50" s="4" t="str">
        <f t="shared" si="109"/>
        <v/>
      </c>
      <c r="BD50" s="4" t="str">
        <f t="shared" si="110"/>
        <v/>
      </c>
      <c r="BE50" s="4" t="str">
        <f t="shared" si="111"/>
        <v/>
      </c>
      <c r="BF50" s="4" t="str">
        <f t="shared" si="112"/>
        <v/>
      </c>
      <c r="BG50" s="4" t="str">
        <f t="shared" si="113"/>
        <v/>
      </c>
      <c r="BH50" s="4" t="str">
        <f t="shared" si="114"/>
        <v/>
      </c>
      <c r="BI50" s="4" t="str">
        <f t="shared" si="115"/>
        <v/>
      </c>
      <c r="BJ50" s="4" t="str">
        <f t="shared" si="116"/>
        <v/>
      </c>
      <c r="BK50" s="4" t="str">
        <f t="shared" si="117"/>
        <v/>
      </c>
      <c r="BL50" s="4" t="str">
        <f t="shared" si="118"/>
        <v/>
      </c>
      <c r="BM50" s="4" t="str">
        <f t="shared" si="119"/>
        <v/>
      </c>
      <c r="BN50" s="4" t="str">
        <f t="shared" si="120"/>
        <v/>
      </c>
      <c r="BO50" s="4" t="str">
        <f t="shared" si="121"/>
        <v/>
      </c>
      <c r="BP50" s="4" t="str">
        <f t="shared" si="122"/>
        <v/>
      </c>
      <c r="BQ50" s="4" t="str">
        <f t="shared" si="123"/>
        <v/>
      </c>
      <c r="BR50" s="4" t="str">
        <f t="shared" si="124"/>
        <v/>
      </c>
      <c r="BS50" s="4">
        <f t="shared" si="125"/>
        <v>0</v>
      </c>
      <c r="BT50" s="4" t="str">
        <f t="shared" si="126"/>
        <v>999:99.99</v>
      </c>
      <c r="BU50" s="4" t="str">
        <f t="shared" si="127"/>
        <v>999:99.99</v>
      </c>
      <c r="BV50" s="4" t="str">
        <f t="shared" si="128"/>
        <v>999:99.99</v>
      </c>
      <c r="BW50" s="4" t="str">
        <f t="shared" si="129"/>
        <v>999:99.99</v>
      </c>
      <c r="BX50" s="4" t="str">
        <f t="shared" si="130"/>
        <v>999:99.99</v>
      </c>
      <c r="BY50" s="4" t="str">
        <f t="shared" si="131"/>
        <v>999:99.99</v>
      </c>
      <c r="BZ50" s="4" t="str">
        <f t="shared" si="132"/>
        <v>999:99.99</v>
      </c>
      <c r="CA50" s="4" t="str">
        <f t="shared" si="133"/>
        <v>999:99.99</v>
      </c>
      <c r="CB50" s="4" t="str">
        <f t="shared" si="134"/>
        <v>999:99.99</v>
      </c>
      <c r="CC50" s="4" t="str">
        <f t="shared" si="135"/>
        <v>999:99.99</v>
      </c>
      <c r="CD50" s="4" t="str">
        <f t="shared" si="136"/>
        <v>999:99.99</v>
      </c>
      <c r="CE50" s="4">
        <f t="shared" si="61"/>
        <v>0</v>
      </c>
      <c r="CF50" s="4">
        <f t="shared" si="62"/>
        <v>0</v>
      </c>
      <c r="CG50" s="4">
        <f t="shared" si="63"/>
        <v>0</v>
      </c>
      <c r="CH50" s="4" t="str">
        <f t="shared" si="137"/>
        <v>19000100</v>
      </c>
      <c r="CI50" s="4" t="str">
        <f t="shared" si="138"/>
        <v/>
      </c>
      <c r="CN50" s="4">
        <v>45</v>
      </c>
      <c r="CO50" s="4" t="s">
        <v>263</v>
      </c>
      <c r="CP50" s="4" t="str">
        <f t="shared" si="64"/>
        <v/>
      </c>
      <c r="CQ50" s="4" t="str">
        <f t="shared" si="65"/>
        <v/>
      </c>
      <c r="CW50" s="194" t="str">
        <f t="shared" si="66"/>
        <v/>
      </c>
      <c r="CX50" s="13">
        <f t="shared" si="149"/>
        <v>0</v>
      </c>
      <c r="CY50" s="13">
        <f t="shared" si="139"/>
        <v>0</v>
      </c>
      <c r="CZ50" s="13">
        <f t="shared" si="140"/>
        <v>0</v>
      </c>
      <c r="DA50" s="13">
        <f t="shared" si="141"/>
        <v>0</v>
      </c>
      <c r="DB50" s="13">
        <f t="shared" si="142"/>
        <v>0</v>
      </c>
      <c r="DC50" s="13">
        <f t="shared" si="143"/>
        <v>0</v>
      </c>
      <c r="DD50" s="13">
        <f t="shared" si="144"/>
        <v>0</v>
      </c>
      <c r="DE50" s="13">
        <f t="shared" si="145"/>
        <v>0</v>
      </c>
      <c r="DF50" s="13">
        <f t="shared" si="146"/>
        <v>0</v>
      </c>
      <c r="DG50" s="13">
        <f t="shared" si="147"/>
        <v>0</v>
      </c>
      <c r="DH50" s="13">
        <f t="shared" si="148"/>
        <v>0</v>
      </c>
      <c r="DI50" s="4">
        <f t="shared" si="68"/>
        <v>0</v>
      </c>
      <c r="DJ50" s="4">
        <f t="shared" si="69"/>
        <v>0</v>
      </c>
      <c r="DK50" s="4">
        <f t="shared" si="70"/>
        <v>0</v>
      </c>
      <c r="DL50" s="4">
        <f t="shared" si="71"/>
        <v>0</v>
      </c>
      <c r="DM50" s="4">
        <f t="shared" si="72"/>
        <v>0</v>
      </c>
      <c r="DN50" s="4">
        <f t="shared" si="73"/>
        <v>0</v>
      </c>
      <c r="DO50" s="4">
        <f t="shared" si="74"/>
        <v>0</v>
      </c>
      <c r="DP50" s="4">
        <f t="shared" si="75"/>
        <v>0</v>
      </c>
      <c r="DQ50" s="4">
        <f t="shared" si="76"/>
        <v>0</v>
      </c>
      <c r="DR50" s="4">
        <f t="shared" si="77"/>
        <v>0</v>
      </c>
      <c r="DV50" s="4" t="str">
        <f t="shared" si="78"/>
        <v/>
      </c>
      <c r="DW50" s="4" t="str">
        <f t="shared" si="79"/>
        <v/>
      </c>
      <c r="DX50" s="4" t="str">
        <f t="shared" si="80"/>
        <v/>
      </c>
      <c r="DY50" s="4" t="str">
        <f t="shared" si="81"/>
        <v/>
      </c>
      <c r="DZ50" s="4" t="str">
        <f t="shared" si="82"/>
        <v/>
      </c>
      <c r="EA50" s="4" t="str">
        <f t="shared" si="83"/>
        <v/>
      </c>
    </row>
    <row r="51" spans="1:131" ht="16.5" customHeight="1" x14ac:dyDescent="0.15">
      <c r="A51" s="164" t="str">
        <f t="shared" si="84"/>
        <v/>
      </c>
      <c r="B51" s="94"/>
      <c r="C51" s="163" t="s">
        <v>186</v>
      </c>
      <c r="D51" s="200" t="str">
        <f t="shared" si="94"/>
        <v/>
      </c>
      <c r="E51" s="202" t="str">
        <f t="shared" si="95"/>
        <v/>
      </c>
      <c r="F51" s="202" t="str">
        <f>IF(ISERROR(VLOOKUP(CI51,CJ$6:$CK$41,2,0)),"",VLOOKUP(CI51,CJ$6:$CK$41,2,0))</f>
        <v/>
      </c>
      <c r="G51" s="95"/>
      <c r="H51" s="95"/>
      <c r="I51" s="95"/>
      <c r="J51" s="95"/>
      <c r="K51" s="193" t="str">
        <f t="shared" si="96"/>
        <v/>
      </c>
      <c r="L51" s="148"/>
      <c r="M51" s="127"/>
      <c r="N51" s="148"/>
      <c r="O51" s="127"/>
      <c r="P51" s="148"/>
      <c r="Q51" s="127"/>
      <c r="R51" s="148"/>
      <c r="S51" s="127"/>
      <c r="T51" s="148"/>
      <c r="U51" s="127"/>
      <c r="V51" s="148"/>
      <c r="W51" s="127"/>
      <c r="X51" s="148"/>
      <c r="Y51" s="127"/>
      <c r="Z51" s="148"/>
      <c r="AA51" s="127"/>
      <c r="AB51" s="148"/>
      <c r="AC51" s="127"/>
      <c r="AD51" s="148"/>
      <c r="AE51" s="127"/>
      <c r="AF51" s="148"/>
      <c r="AG51" s="127"/>
      <c r="AH51" s="159" t="str">
        <f t="shared" si="97"/>
        <v/>
      </c>
      <c r="AI51" s="4" t="str">
        <f t="shared" si="98"/>
        <v/>
      </c>
      <c r="AJ51" s="4" t="str">
        <f t="shared" si="99"/>
        <v/>
      </c>
      <c r="AM51" s="4">
        <f t="shared" si="6"/>
        <v>0</v>
      </c>
      <c r="AN51" s="4">
        <f t="shared" si="87"/>
        <v>0</v>
      </c>
      <c r="AO51" s="4" t="str">
        <f t="shared" si="59"/>
        <v/>
      </c>
      <c r="AP51" s="4" t="str">
        <f t="shared" si="7"/>
        <v/>
      </c>
      <c r="AQ51" s="13">
        <f t="shared" si="60"/>
        <v>0</v>
      </c>
      <c r="AR51" s="4" t="str">
        <f t="shared" si="100"/>
        <v/>
      </c>
      <c r="AS51" s="4">
        <v>0</v>
      </c>
      <c r="AT51" s="4" t="str">
        <f t="shared" si="101"/>
        <v xml:space="preserve"> </v>
      </c>
      <c r="AU51" s="4" t="str">
        <f t="shared" si="9"/>
        <v xml:space="preserve">  </v>
      </c>
      <c r="AV51" s="4" t="str">
        <f t="shared" si="102"/>
        <v/>
      </c>
      <c r="AW51" s="4" t="str">
        <f t="shared" si="103"/>
        <v/>
      </c>
      <c r="AX51" s="4" t="str">
        <f t="shared" si="104"/>
        <v/>
      </c>
      <c r="AY51" s="4" t="str">
        <f t="shared" si="105"/>
        <v/>
      </c>
      <c r="AZ51" s="4" t="str">
        <f t="shared" si="106"/>
        <v/>
      </c>
      <c r="BA51" s="4" t="str">
        <f t="shared" si="107"/>
        <v/>
      </c>
      <c r="BB51" s="4" t="str">
        <f t="shared" si="108"/>
        <v/>
      </c>
      <c r="BC51" s="4" t="str">
        <f t="shared" si="109"/>
        <v/>
      </c>
      <c r="BD51" s="4" t="str">
        <f t="shared" si="110"/>
        <v/>
      </c>
      <c r="BE51" s="4" t="str">
        <f t="shared" si="111"/>
        <v/>
      </c>
      <c r="BF51" s="4" t="str">
        <f t="shared" si="112"/>
        <v/>
      </c>
      <c r="BG51" s="4" t="str">
        <f t="shared" si="113"/>
        <v/>
      </c>
      <c r="BH51" s="4" t="str">
        <f t="shared" si="114"/>
        <v/>
      </c>
      <c r="BI51" s="4" t="str">
        <f t="shared" si="115"/>
        <v/>
      </c>
      <c r="BJ51" s="4" t="str">
        <f t="shared" si="116"/>
        <v/>
      </c>
      <c r="BK51" s="4" t="str">
        <f t="shared" si="117"/>
        <v/>
      </c>
      <c r="BL51" s="4" t="str">
        <f t="shared" si="118"/>
        <v/>
      </c>
      <c r="BM51" s="4" t="str">
        <f t="shared" si="119"/>
        <v/>
      </c>
      <c r="BN51" s="4" t="str">
        <f t="shared" si="120"/>
        <v/>
      </c>
      <c r="BO51" s="4" t="str">
        <f t="shared" si="121"/>
        <v/>
      </c>
      <c r="BP51" s="4" t="str">
        <f t="shared" si="122"/>
        <v/>
      </c>
      <c r="BQ51" s="4" t="str">
        <f t="shared" si="123"/>
        <v/>
      </c>
      <c r="BR51" s="4" t="str">
        <f t="shared" si="124"/>
        <v/>
      </c>
      <c r="BS51" s="4">
        <f t="shared" si="125"/>
        <v>0</v>
      </c>
      <c r="BT51" s="4" t="str">
        <f t="shared" si="126"/>
        <v>999:99.99</v>
      </c>
      <c r="BU51" s="4" t="str">
        <f t="shared" si="127"/>
        <v>999:99.99</v>
      </c>
      <c r="BV51" s="4" t="str">
        <f t="shared" si="128"/>
        <v>999:99.99</v>
      </c>
      <c r="BW51" s="4" t="str">
        <f t="shared" si="129"/>
        <v>999:99.99</v>
      </c>
      <c r="BX51" s="4" t="str">
        <f t="shared" si="130"/>
        <v>999:99.99</v>
      </c>
      <c r="BY51" s="4" t="str">
        <f t="shared" si="131"/>
        <v>999:99.99</v>
      </c>
      <c r="BZ51" s="4" t="str">
        <f t="shared" si="132"/>
        <v>999:99.99</v>
      </c>
      <c r="CA51" s="4" t="str">
        <f t="shared" si="133"/>
        <v>999:99.99</v>
      </c>
      <c r="CB51" s="4" t="str">
        <f t="shared" si="134"/>
        <v>999:99.99</v>
      </c>
      <c r="CC51" s="4" t="str">
        <f t="shared" si="135"/>
        <v>999:99.99</v>
      </c>
      <c r="CD51" s="4" t="str">
        <f t="shared" si="136"/>
        <v>999:99.99</v>
      </c>
      <c r="CE51" s="4">
        <f t="shared" si="61"/>
        <v>0</v>
      </c>
      <c r="CF51" s="4">
        <f t="shared" si="62"/>
        <v>0</v>
      </c>
      <c r="CG51" s="4">
        <f t="shared" si="63"/>
        <v>0</v>
      </c>
      <c r="CH51" s="4" t="str">
        <f t="shared" si="137"/>
        <v>19000100</v>
      </c>
      <c r="CI51" s="4" t="str">
        <f t="shared" si="138"/>
        <v/>
      </c>
      <c r="CN51" s="4">
        <v>46</v>
      </c>
      <c r="CO51" s="4" t="s">
        <v>264</v>
      </c>
      <c r="CP51" s="4" t="str">
        <f t="shared" si="64"/>
        <v/>
      </c>
      <c r="CQ51" s="4" t="str">
        <f t="shared" si="65"/>
        <v/>
      </c>
      <c r="CW51" s="194" t="str">
        <f t="shared" si="66"/>
        <v/>
      </c>
      <c r="CX51" s="13">
        <f t="shared" si="149"/>
        <v>0</v>
      </c>
      <c r="CY51" s="13">
        <f t="shared" si="139"/>
        <v>0</v>
      </c>
      <c r="CZ51" s="13">
        <f t="shared" si="140"/>
        <v>0</v>
      </c>
      <c r="DA51" s="13">
        <f t="shared" si="141"/>
        <v>0</v>
      </c>
      <c r="DB51" s="13">
        <f t="shared" si="142"/>
        <v>0</v>
      </c>
      <c r="DC51" s="13">
        <f t="shared" si="143"/>
        <v>0</v>
      </c>
      <c r="DD51" s="13">
        <f t="shared" si="144"/>
        <v>0</v>
      </c>
      <c r="DE51" s="13">
        <f t="shared" si="145"/>
        <v>0</v>
      </c>
      <c r="DF51" s="13">
        <f t="shared" si="146"/>
        <v>0</v>
      </c>
      <c r="DG51" s="13">
        <f t="shared" si="147"/>
        <v>0</v>
      </c>
      <c r="DH51" s="13">
        <f t="shared" si="148"/>
        <v>0</v>
      </c>
      <c r="DI51" s="4">
        <f t="shared" si="68"/>
        <v>0</v>
      </c>
      <c r="DJ51" s="4">
        <f t="shared" si="69"/>
        <v>0</v>
      </c>
      <c r="DK51" s="4">
        <f t="shared" si="70"/>
        <v>0</v>
      </c>
      <c r="DL51" s="4">
        <f t="shared" si="71"/>
        <v>0</v>
      </c>
      <c r="DM51" s="4">
        <f t="shared" si="72"/>
        <v>0</v>
      </c>
      <c r="DN51" s="4">
        <f t="shared" si="73"/>
        <v>0</v>
      </c>
      <c r="DO51" s="4">
        <f t="shared" si="74"/>
        <v>0</v>
      </c>
      <c r="DP51" s="4">
        <f t="shared" si="75"/>
        <v>0</v>
      </c>
      <c r="DQ51" s="4">
        <f t="shared" si="76"/>
        <v>0</v>
      </c>
      <c r="DR51" s="4">
        <f t="shared" si="77"/>
        <v>0</v>
      </c>
      <c r="DV51" s="4" t="str">
        <f t="shared" si="78"/>
        <v/>
      </c>
      <c r="DW51" s="4" t="str">
        <f t="shared" si="79"/>
        <v/>
      </c>
      <c r="DX51" s="4" t="str">
        <f t="shared" si="80"/>
        <v/>
      </c>
      <c r="DY51" s="4" t="str">
        <f t="shared" si="81"/>
        <v/>
      </c>
      <c r="DZ51" s="4" t="str">
        <f t="shared" si="82"/>
        <v/>
      </c>
      <c r="EA51" s="4" t="str">
        <f t="shared" si="83"/>
        <v/>
      </c>
    </row>
    <row r="52" spans="1:131" ht="16.5" customHeight="1" x14ac:dyDescent="0.15">
      <c r="A52" s="164" t="str">
        <f t="shared" si="84"/>
        <v/>
      </c>
      <c r="B52" s="94"/>
      <c r="C52" s="163" t="s">
        <v>186</v>
      </c>
      <c r="D52" s="200" t="str">
        <f t="shared" si="94"/>
        <v/>
      </c>
      <c r="E52" s="202" t="str">
        <f t="shared" si="95"/>
        <v/>
      </c>
      <c r="F52" s="202" t="str">
        <f>IF(ISERROR(VLOOKUP(CI52,CJ$6:$CK$41,2,0)),"",VLOOKUP(CI52,CJ$6:$CK$41,2,0))</f>
        <v/>
      </c>
      <c r="G52" s="95"/>
      <c r="H52" s="95"/>
      <c r="I52" s="95"/>
      <c r="J52" s="95"/>
      <c r="K52" s="193" t="str">
        <f t="shared" si="96"/>
        <v/>
      </c>
      <c r="L52" s="148"/>
      <c r="M52" s="127"/>
      <c r="N52" s="148"/>
      <c r="O52" s="127"/>
      <c r="P52" s="148"/>
      <c r="Q52" s="127"/>
      <c r="R52" s="148"/>
      <c r="S52" s="127"/>
      <c r="T52" s="148"/>
      <c r="U52" s="127"/>
      <c r="V52" s="148"/>
      <c r="W52" s="127"/>
      <c r="X52" s="148"/>
      <c r="Y52" s="127"/>
      <c r="Z52" s="148"/>
      <c r="AA52" s="127"/>
      <c r="AB52" s="148"/>
      <c r="AC52" s="127"/>
      <c r="AD52" s="148"/>
      <c r="AE52" s="127"/>
      <c r="AF52" s="148"/>
      <c r="AG52" s="127"/>
      <c r="AH52" s="159" t="str">
        <f t="shared" si="97"/>
        <v/>
      </c>
      <c r="AI52" s="4" t="str">
        <f t="shared" si="98"/>
        <v/>
      </c>
      <c r="AJ52" s="4" t="str">
        <f t="shared" si="99"/>
        <v/>
      </c>
      <c r="AM52" s="4">
        <f t="shared" si="6"/>
        <v>0</v>
      </c>
      <c r="AN52" s="4">
        <f t="shared" si="87"/>
        <v>0</v>
      </c>
      <c r="AO52" s="4" t="str">
        <f t="shared" si="59"/>
        <v/>
      </c>
      <c r="AP52" s="4" t="str">
        <f t="shared" si="7"/>
        <v/>
      </c>
      <c r="AQ52" s="13">
        <f t="shared" si="60"/>
        <v>0</v>
      </c>
      <c r="AR52" s="4" t="str">
        <f t="shared" si="100"/>
        <v/>
      </c>
      <c r="AS52" s="4">
        <v>0</v>
      </c>
      <c r="AT52" s="4" t="str">
        <f t="shared" si="101"/>
        <v xml:space="preserve"> </v>
      </c>
      <c r="AU52" s="4" t="str">
        <f t="shared" si="9"/>
        <v xml:space="preserve">  </v>
      </c>
      <c r="AV52" s="4" t="str">
        <f t="shared" si="102"/>
        <v/>
      </c>
      <c r="AW52" s="4" t="str">
        <f t="shared" si="103"/>
        <v/>
      </c>
      <c r="AX52" s="4" t="str">
        <f t="shared" si="104"/>
        <v/>
      </c>
      <c r="AY52" s="4" t="str">
        <f t="shared" si="105"/>
        <v/>
      </c>
      <c r="AZ52" s="4" t="str">
        <f t="shared" si="106"/>
        <v/>
      </c>
      <c r="BA52" s="4" t="str">
        <f t="shared" si="107"/>
        <v/>
      </c>
      <c r="BB52" s="4" t="str">
        <f t="shared" si="108"/>
        <v/>
      </c>
      <c r="BC52" s="4" t="str">
        <f t="shared" si="109"/>
        <v/>
      </c>
      <c r="BD52" s="4" t="str">
        <f t="shared" si="110"/>
        <v/>
      </c>
      <c r="BE52" s="4" t="str">
        <f t="shared" si="111"/>
        <v/>
      </c>
      <c r="BF52" s="4" t="str">
        <f t="shared" si="112"/>
        <v/>
      </c>
      <c r="BG52" s="4" t="str">
        <f t="shared" si="113"/>
        <v/>
      </c>
      <c r="BH52" s="4" t="str">
        <f t="shared" si="114"/>
        <v/>
      </c>
      <c r="BI52" s="4" t="str">
        <f t="shared" si="115"/>
        <v/>
      </c>
      <c r="BJ52" s="4" t="str">
        <f t="shared" si="116"/>
        <v/>
      </c>
      <c r="BK52" s="4" t="str">
        <f t="shared" si="117"/>
        <v/>
      </c>
      <c r="BL52" s="4" t="str">
        <f t="shared" si="118"/>
        <v/>
      </c>
      <c r="BM52" s="4" t="str">
        <f t="shared" si="119"/>
        <v/>
      </c>
      <c r="BN52" s="4" t="str">
        <f t="shared" si="120"/>
        <v/>
      </c>
      <c r="BO52" s="4" t="str">
        <f t="shared" si="121"/>
        <v/>
      </c>
      <c r="BP52" s="4" t="str">
        <f t="shared" si="122"/>
        <v/>
      </c>
      <c r="BQ52" s="4" t="str">
        <f t="shared" si="123"/>
        <v/>
      </c>
      <c r="BR52" s="4" t="str">
        <f t="shared" si="124"/>
        <v/>
      </c>
      <c r="BS52" s="4">
        <f t="shared" si="125"/>
        <v>0</v>
      </c>
      <c r="BT52" s="4" t="str">
        <f t="shared" si="126"/>
        <v>999:99.99</v>
      </c>
      <c r="BU52" s="4" t="str">
        <f t="shared" si="127"/>
        <v>999:99.99</v>
      </c>
      <c r="BV52" s="4" t="str">
        <f t="shared" si="128"/>
        <v>999:99.99</v>
      </c>
      <c r="BW52" s="4" t="str">
        <f t="shared" si="129"/>
        <v>999:99.99</v>
      </c>
      <c r="BX52" s="4" t="str">
        <f t="shared" si="130"/>
        <v>999:99.99</v>
      </c>
      <c r="BY52" s="4" t="str">
        <f t="shared" si="131"/>
        <v>999:99.99</v>
      </c>
      <c r="BZ52" s="4" t="str">
        <f t="shared" si="132"/>
        <v>999:99.99</v>
      </c>
      <c r="CA52" s="4" t="str">
        <f t="shared" si="133"/>
        <v>999:99.99</v>
      </c>
      <c r="CB52" s="4" t="str">
        <f t="shared" si="134"/>
        <v>999:99.99</v>
      </c>
      <c r="CC52" s="4" t="str">
        <f t="shared" si="135"/>
        <v>999:99.99</v>
      </c>
      <c r="CD52" s="4" t="str">
        <f t="shared" si="136"/>
        <v>999:99.99</v>
      </c>
      <c r="CE52" s="4">
        <f t="shared" si="61"/>
        <v>0</v>
      </c>
      <c r="CF52" s="4">
        <f t="shared" si="62"/>
        <v>0</v>
      </c>
      <c r="CG52" s="4">
        <f t="shared" si="63"/>
        <v>0</v>
      </c>
      <c r="CH52" s="4" t="str">
        <f t="shared" si="137"/>
        <v>19000100</v>
      </c>
      <c r="CI52" s="4" t="str">
        <f t="shared" si="138"/>
        <v/>
      </c>
      <c r="CN52" s="4">
        <v>47</v>
      </c>
      <c r="CO52" s="4" t="s">
        <v>264</v>
      </c>
      <c r="CP52" s="4" t="str">
        <f t="shared" si="64"/>
        <v/>
      </c>
      <c r="CQ52" s="4" t="str">
        <f t="shared" si="65"/>
        <v/>
      </c>
      <c r="CW52" s="194" t="str">
        <f t="shared" si="66"/>
        <v/>
      </c>
      <c r="CX52" s="13">
        <f t="shared" si="149"/>
        <v>0</v>
      </c>
      <c r="CY52" s="13">
        <f t="shared" si="139"/>
        <v>0</v>
      </c>
      <c r="CZ52" s="13">
        <f t="shared" si="140"/>
        <v>0</v>
      </c>
      <c r="DA52" s="13">
        <f t="shared" si="141"/>
        <v>0</v>
      </c>
      <c r="DB52" s="13">
        <f t="shared" si="142"/>
        <v>0</v>
      </c>
      <c r="DC52" s="13">
        <f t="shared" si="143"/>
        <v>0</v>
      </c>
      <c r="DD52" s="13">
        <f t="shared" si="144"/>
        <v>0</v>
      </c>
      <c r="DE52" s="13">
        <f t="shared" si="145"/>
        <v>0</v>
      </c>
      <c r="DF52" s="13">
        <f t="shared" si="146"/>
        <v>0</v>
      </c>
      <c r="DG52" s="13">
        <f t="shared" si="147"/>
        <v>0</v>
      </c>
      <c r="DH52" s="13">
        <f t="shared" si="148"/>
        <v>0</v>
      </c>
      <c r="DI52" s="4">
        <f t="shared" si="68"/>
        <v>0</v>
      </c>
      <c r="DJ52" s="4">
        <f t="shared" si="69"/>
        <v>0</v>
      </c>
      <c r="DK52" s="4">
        <f t="shared" si="70"/>
        <v>0</v>
      </c>
      <c r="DL52" s="4">
        <f t="shared" si="71"/>
        <v>0</v>
      </c>
      <c r="DM52" s="4">
        <f t="shared" si="72"/>
        <v>0</v>
      </c>
      <c r="DN52" s="4">
        <f t="shared" si="73"/>
        <v>0</v>
      </c>
      <c r="DO52" s="4">
        <f t="shared" si="74"/>
        <v>0</v>
      </c>
      <c r="DP52" s="4">
        <f t="shared" si="75"/>
        <v>0</v>
      </c>
      <c r="DQ52" s="4">
        <f t="shared" si="76"/>
        <v>0</v>
      </c>
      <c r="DR52" s="4">
        <f t="shared" si="77"/>
        <v>0</v>
      </c>
      <c r="DV52" s="4" t="str">
        <f t="shared" si="78"/>
        <v/>
      </c>
      <c r="DW52" s="4" t="str">
        <f t="shared" si="79"/>
        <v/>
      </c>
      <c r="DX52" s="4" t="str">
        <f t="shared" si="80"/>
        <v/>
      </c>
      <c r="DY52" s="4" t="str">
        <f t="shared" si="81"/>
        <v/>
      </c>
      <c r="DZ52" s="4" t="str">
        <f t="shared" si="82"/>
        <v/>
      </c>
      <c r="EA52" s="4" t="str">
        <f t="shared" si="83"/>
        <v/>
      </c>
    </row>
    <row r="53" spans="1:131" ht="16.5" customHeight="1" x14ac:dyDescent="0.15">
      <c r="A53" s="164" t="str">
        <f t="shared" si="84"/>
        <v/>
      </c>
      <c r="B53" s="94"/>
      <c r="C53" s="163" t="s">
        <v>186</v>
      </c>
      <c r="D53" s="200" t="str">
        <f t="shared" si="94"/>
        <v/>
      </c>
      <c r="E53" s="202" t="str">
        <f t="shared" si="95"/>
        <v/>
      </c>
      <c r="F53" s="202" t="str">
        <f>IF(ISERROR(VLOOKUP(CI53,CJ$6:$CK$41,2,0)),"",VLOOKUP(CI53,CJ$6:$CK$41,2,0))</f>
        <v/>
      </c>
      <c r="G53" s="95"/>
      <c r="H53" s="95"/>
      <c r="I53" s="95"/>
      <c r="J53" s="95"/>
      <c r="K53" s="193" t="str">
        <f t="shared" si="96"/>
        <v/>
      </c>
      <c r="L53" s="148"/>
      <c r="M53" s="127"/>
      <c r="N53" s="148"/>
      <c r="O53" s="127"/>
      <c r="P53" s="148"/>
      <c r="Q53" s="127"/>
      <c r="R53" s="148"/>
      <c r="S53" s="127"/>
      <c r="T53" s="148"/>
      <c r="U53" s="127"/>
      <c r="V53" s="148"/>
      <c r="W53" s="127"/>
      <c r="X53" s="148"/>
      <c r="Y53" s="127"/>
      <c r="Z53" s="148"/>
      <c r="AA53" s="127"/>
      <c r="AB53" s="148"/>
      <c r="AC53" s="127"/>
      <c r="AD53" s="148"/>
      <c r="AE53" s="127"/>
      <c r="AF53" s="148"/>
      <c r="AG53" s="127"/>
      <c r="AH53" s="159" t="str">
        <f t="shared" si="97"/>
        <v/>
      </c>
      <c r="AI53" s="4" t="str">
        <f t="shared" si="98"/>
        <v/>
      </c>
      <c r="AJ53" s="4" t="str">
        <f t="shared" si="99"/>
        <v/>
      </c>
      <c r="AM53" s="4">
        <f t="shared" si="6"/>
        <v>0</v>
      </c>
      <c r="AN53" s="4">
        <f t="shared" si="87"/>
        <v>0</v>
      </c>
      <c r="AO53" s="4" t="str">
        <f t="shared" si="59"/>
        <v/>
      </c>
      <c r="AP53" s="4" t="str">
        <f t="shared" si="7"/>
        <v/>
      </c>
      <c r="AQ53" s="13">
        <f t="shared" si="60"/>
        <v>0</v>
      </c>
      <c r="AR53" s="4" t="str">
        <f t="shared" si="100"/>
        <v/>
      </c>
      <c r="AS53" s="4">
        <v>0</v>
      </c>
      <c r="AT53" s="4" t="str">
        <f t="shared" si="101"/>
        <v xml:space="preserve"> </v>
      </c>
      <c r="AU53" s="4" t="str">
        <f t="shared" si="9"/>
        <v xml:space="preserve">  </v>
      </c>
      <c r="AV53" s="4" t="str">
        <f t="shared" si="102"/>
        <v/>
      </c>
      <c r="AW53" s="4" t="str">
        <f t="shared" si="103"/>
        <v/>
      </c>
      <c r="AX53" s="4" t="str">
        <f t="shared" si="104"/>
        <v/>
      </c>
      <c r="AY53" s="4" t="str">
        <f t="shared" si="105"/>
        <v/>
      </c>
      <c r="AZ53" s="4" t="str">
        <f t="shared" si="106"/>
        <v/>
      </c>
      <c r="BA53" s="4" t="str">
        <f t="shared" si="107"/>
        <v/>
      </c>
      <c r="BB53" s="4" t="str">
        <f t="shared" si="108"/>
        <v/>
      </c>
      <c r="BC53" s="4" t="str">
        <f t="shared" si="109"/>
        <v/>
      </c>
      <c r="BD53" s="4" t="str">
        <f t="shared" si="110"/>
        <v/>
      </c>
      <c r="BE53" s="4" t="str">
        <f t="shared" si="111"/>
        <v/>
      </c>
      <c r="BF53" s="4" t="str">
        <f t="shared" si="112"/>
        <v/>
      </c>
      <c r="BG53" s="4" t="str">
        <f t="shared" si="113"/>
        <v/>
      </c>
      <c r="BH53" s="4" t="str">
        <f t="shared" si="114"/>
        <v/>
      </c>
      <c r="BI53" s="4" t="str">
        <f t="shared" si="115"/>
        <v/>
      </c>
      <c r="BJ53" s="4" t="str">
        <f t="shared" si="116"/>
        <v/>
      </c>
      <c r="BK53" s="4" t="str">
        <f t="shared" si="117"/>
        <v/>
      </c>
      <c r="BL53" s="4" t="str">
        <f t="shared" si="118"/>
        <v/>
      </c>
      <c r="BM53" s="4" t="str">
        <f t="shared" si="119"/>
        <v/>
      </c>
      <c r="BN53" s="4" t="str">
        <f t="shared" si="120"/>
        <v/>
      </c>
      <c r="BO53" s="4" t="str">
        <f t="shared" si="121"/>
        <v/>
      </c>
      <c r="BP53" s="4" t="str">
        <f t="shared" si="122"/>
        <v/>
      </c>
      <c r="BQ53" s="4" t="str">
        <f t="shared" si="123"/>
        <v/>
      </c>
      <c r="BR53" s="4" t="str">
        <f t="shared" si="124"/>
        <v/>
      </c>
      <c r="BS53" s="4">
        <f t="shared" si="125"/>
        <v>0</v>
      </c>
      <c r="BT53" s="4" t="str">
        <f t="shared" si="126"/>
        <v>999:99.99</v>
      </c>
      <c r="BU53" s="4" t="str">
        <f t="shared" si="127"/>
        <v>999:99.99</v>
      </c>
      <c r="BV53" s="4" t="str">
        <f t="shared" si="128"/>
        <v>999:99.99</v>
      </c>
      <c r="BW53" s="4" t="str">
        <f t="shared" si="129"/>
        <v>999:99.99</v>
      </c>
      <c r="BX53" s="4" t="str">
        <f t="shared" si="130"/>
        <v>999:99.99</v>
      </c>
      <c r="BY53" s="4" t="str">
        <f t="shared" si="131"/>
        <v>999:99.99</v>
      </c>
      <c r="BZ53" s="4" t="str">
        <f t="shared" si="132"/>
        <v>999:99.99</v>
      </c>
      <c r="CA53" s="4" t="str">
        <f t="shared" si="133"/>
        <v>999:99.99</v>
      </c>
      <c r="CB53" s="4" t="str">
        <f t="shared" si="134"/>
        <v>999:99.99</v>
      </c>
      <c r="CC53" s="4" t="str">
        <f t="shared" si="135"/>
        <v>999:99.99</v>
      </c>
      <c r="CD53" s="4" t="str">
        <f t="shared" si="136"/>
        <v>999:99.99</v>
      </c>
      <c r="CE53" s="4">
        <f t="shared" si="61"/>
        <v>0</v>
      </c>
      <c r="CF53" s="4">
        <f t="shared" si="62"/>
        <v>0</v>
      </c>
      <c r="CG53" s="4">
        <f t="shared" si="63"/>
        <v>0</v>
      </c>
      <c r="CH53" s="4" t="str">
        <f t="shared" si="137"/>
        <v>19000100</v>
      </c>
      <c r="CI53" s="4" t="str">
        <f t="shared" si="138"/>
        <v/>
      </c>
      <c r="CN53" s="4">
        <v>48</v>
      </c>
      <c r="CO53" s="4" t="s">
        <v>264</v>
      </c>
      <c r="CP53" s="4" t="str">
        <f t="shared" si="64"/>
        <v/>
      </c>
      <c r="CQ53" s="4" t="str">
        <f t="shared" si="65"/>
        <v/>
      </c>
      <c r="CW53" s="194" t="str">
        <f t="shared" si="66"/>
        <v/>
      </c>
      <c r="CX53" s="13">
        <f t="shared" si="149"/>
        <v>0</v>
      </c>
      <c r="CY53" s="13">
        <f t="shared" si="139"/>
        <v>0</v>
      </c>
      <c r="CZ53" s="13">
        <f t="shared" si="140"/>
        <v>0</v>
      </c>
      <c r="DA53" s="13">
        <f t="shared" si="141"/>
        <v>0</v>
      </c>
      <c r="DB53" s="13">
        <f t="shared" si="142"/>
        <v>0</v>
      </c>
      <c r="DC53" s="13">
        <f t="shared" si="143"/>
        <v>0</v>
      </c>
      <c r="DD53" s="13">
        <f t="shared" si="144"/>
        <v>0</v>
      </c>
      <c r="DE53" s="13">
        <f t="shared" si="145"/>
        <v>0</v>
      </c>
      <c r="DF53" s="13">
        <f t="shared" si="146"/>
        <v>0</v>
      </c>
      <c r="DG53" s="13">
        <f t="shared" si="147"/>
        <v>0</v>
      </c>
      <c r="DH53" s="13">
        <f t="shared" si="148"/>
        <v>0</v>
      </c>
      <c r="DI53" s="4">
        <f t="shared" si="68"/>
        <v>0</v>
      </c>
      <c r="DJ53" s="4">
        <f t="shared" si="69"/>
        <v>0</v>
      </c>
      <c r="DK53" s="4">
        <f t="shared" si="70"/>
        <v>0</v>
      </c>
      <c r="DL53" s="4">
        <f t="shared" si="71"/>
        <v>0</v>
      </c>
      <c r="DM53" s="4">
        <f t="shared" si="72"/>
        <v>0</v>
      </c>
      <c r="DN53" s="4">
        <f t="shared" si="73"/>
        <v>0</v>
      </c>
      <c r="DO53" s="4">
        <f t="shared" si="74"/>
        <v>0</v>
      </c>
      <c r="DP53" s="4">
        <f t="shared" si="75"/>
        <v>0</v>
      </c>
      <c r="DQ53" s="4">
        <f t="shared" si="76"/>
        <v>0</v>
      </c>
      <c r="DR53" s="4">
        <f t="shared" si="77"/>
        <v>0</v>
      </c>
      <c r="DV53" s="4" t="str">
        <f t="shared" si="78"/>
        <v/>
      </c>
      <c r="DW53" s="4" t="str">
        <f t="shared" si="79"/>
        <v/>
      </c>
      <c r="DX53" s="4" t="str">
        <f t="shared" si="80"/>
        <v/>
      </c>
      <c r="DY53" s="4" t="str">
        <f t="shared" si="81"/>
        <v/>
      </c>
      <c r="DZ53" s="4" t="str">
        <f t="shared" si="82"/>
        <v/>
      </c>
      <c r="EA53" s="4" t="str">
        <f t="shared" si="83"/>
        <v/>
      </c>
    </row>
    <row r="54" spans="1:131" ht="16.5" customHeight="1" x14ac:dyDescent="0.15">
      <c r="A54" s="164" t="str">
        <f t="shared" si="84"/>
        <v/>
      </c>
      <c r="B54" s="94"/>
      <c r="C54" s="163" t="s">
        <v>186</v>
      </c>
      <c r="D54" s="200" t="str">
        <f t="shared" si="94"/>
        <v/>
      </c>
      <c r="E54" s="202" t="str">
        <f t="shared" si="95"/>
        <v/>
      </c>
      <c r="F54" s="202" t="str">
        <f>IF(ISERROR(VLOOKUP(CI54,CJ$6:$CK$41,2,0)),"",VLOOKUP(CI54,CJ$6:$CK$41,2,0))</f>
        <v/>
      </c>
      <c r="G54" s="95"/>
      <c r="H54" s="95"/>
      <c r="I54" s="95"/>
      <c r="J54" s="95"/>
      <c r="K54" s="193" t="str">
        <f t="shared" si="96"/>
        <v/>
      </c>
      <c r="L54" s="148"/>
      <c r="M54" s="127"/>
      <c r="N54" s="148"/>
      <c r="O54" s="127"/>
      <c r="P54" s="148"/>
      <c r="Q54" s="127"/>
      <c r="R54" s="148"/>
      <c r="S54" s="127"/>
      <c r="T54" s="148"/>
      <c r="U54" s="127"/>
      <c r="V54" s="148"/>
      <c r="W54" s="127"/>
      <c r="X54" s="148"/>
      <c r="Y54" s="127"/>
      <c r="Z54" s="148"/>
      <c r="AA54" s="127"/>
      <c r="AB54" s="148"/>
      <c r="AC54" s="127"/>
      <c r="AD54" s="148"/>
      <c r="AE54" s="127"/>
      <c r="AF54" s="148"/>
      <c r="AG54" s="127"/>
      <c r="AH54" s="159" t="str">
        <f t="shared" si="97"/>
        <v/>
      </c>
      <c r="AI54" s="4" t="str">
        <f t="shared" si="98"/>
        <v/>
      </c>
      <c r="AJ54" s="4" t="str">
        <f t="shared" si="99"/>
        <v/>
      </c>
      <c r="AM54" s="4">
        <f t="shared" si="6"/>
        <v>0</v>
      </c>
      <c r="AN54" s="4">
        <f t="shared" si="87"/>
        <v>0</v>
      </c>
      <c r="AO54" s="4" t="str">
        <f t="shared" si="59"/>
        <v/>
      </c>
      <c r="AP54" s="4" t="str">
        <f t="shared" si="7"/>
        <v/>
      </c>
      <c r="AQ54" s="13">
        <f t="shared" si="60"/>
        <v>0</v>
      </c>
      <c r="AR54" s="4" t="str">
        <f t="shared" si="100"/>
        <v/>
      </c>
      <c r="AS54" s="4">
        <v>0</v>
      </c>
      <c r="AT54" s="4" t="str">
        <f t="shared" si="101"/>
        <v xml:space="preserve"> </v>
      </c>
      <c r="AU54" s="4" t="str">
        <f t="shared" si="9"/>
        <v xml:space="preserve">  </v>
      </c>
      <c r="AV54" s="4" t="str">
        <f t="shared" si="102"/>
        <v/>
      </c>
      <c r="AW54" s="4" t="str">
        <f t="shared" si="103"/>
        <v/>
      </c>
      <c r="AX54" s="4" t="str">
        <f t="shared" si="104"/>
        <v/>
      </c>
      <c r="AY54" s="4" t="str">
        <f t="shared" si="105"/>
        <v/>
      </c>
      <c r="AZ54" s="4" t="str">
        <f t="shared" si="106"/>
        <v/>
      </c>
      <c r="BA54" s="4" t="str">
        <f t="shared" si="107"/>
        <v/>
      </c>
      <c r="BB54" s="4" t="str">
        <f t="shared" si="108"/>
        <v/>
      </c>
      <c r="BC54" s="4" t="str">
        <f t="shared" si="109"/>
        <v/>
      </c>
      <c r="BD54" s="4" t="str">
        <f t="shared" si="110"/>
        <v/>
      </c>
      <c r="BE54" s="4" t="str">
        <f t="shared" si="111"/>
        <v/>
      </c>
      <c r="BF54" s="4" t="str">
        <f t="shared" si="112"/>
        <v/>
      </c>
      <c r="BG54" s="4" t="str">
        <f t="shared" si="113"/>
        <v/>
      </c>
      <c r="BH54" s="4" t="str">
        <f t="shared" si="114"/>
        <v/>
      </c>
      <c r="BI54" s="4" t="str">
        <f t="shared" si="115"/>
        <v/>
      </c>
      <c r="BJ54" s="4" t="str">
        <f t="shared" si="116"/>
        <v/>
      </c>
      <c r="BK54" s="4" t="str">
        <f t="shared" si="117"/>
        <v/>
      </c>
      <c r="BL54" s="4" t="str">
        <f t="shared" si="118"/>
        <v/>
      </c>
      <c r="BM54" s="4" t="str">
        <f t="shared" si="119"/>
        <v/>
      </c>
      <c r="BN54" s="4" t="str">
        <f t="shared" si="120"/>
        <v/>
      </c>
      <c r="BO54" s="4" t="str">
        <f t="shared" si="121"/>
        <v/>
      </c>
      <c r="BP54" s="4" t="str">
        <f t="shared" si="122"/>
        <v/>
      </c>
      <c r="BQ54" s="4" t="str">
        <f t="shared" si="123"/>
        <v/>
      </c>
      <c r="BR54" s="4" t="str">
        <f t="shared" si="124"/>
        <v/>
      </c>
      <c r="BS54" s="4">
        <f t="shared" si="125"/>
        <v>0</v>
      </c>
      <c r="BT54" s="4" t="str">
        <f t="shared" si="126"/>
        <v>999:99.99</v>
      </c>
      <c r="BU54" s="4" t="str">
        <f t="shared" si="127"/>
        <v>999:99.99</v>
      </c>
      <c r="BV54" s="4" t="str">
        <f t="shared" si="128"/>
        <v>999:99.99</v>
      </c>
      <c r="BW54" s="4" t="str">
        <f t="shared" si="129"/>
        <v>999:99.99</v>
      </c>
      <c r="BX54" s="4" t="str">
        <f t="shared" si="130"/>
        <v>999:99.99</v>
      </c>
      <c r="BY54" s="4" t="str">
        <f t="shared" si="131"/>
        <v>999:99.99</v>
      </c>
      <c r="BZ54" s="4" t="str">
        <f t="shared" si="132"/>
        <v>999:99.99</v>
      </c>
      <c r="CA54" s="4" t="str">
        <f t="shared" si="133"/>
        <v>999:99.99</v>
      </c>
      <c r="CB54" s="4" t="str">
        <f t="shared" si="134"/>
        <v>999:99.99</v>
      </c>
      <c r="CC54" s="4" t="str">
        <f t="shared" si="135"/>
        <v>999:99.99</v>
      </c>
      <c r="CD54" s="4" t="str">
        <f t="shared" si="136"/>
        <v>999:99.99</v>
      </c>
      <c r="CE54" s="4">
        <f t="shared" si="61"/>
        <v>0</v>
      </c>
      <c r="CF54" s="4">
        <f t="shared" si="62"/>
        <v>0</v>
      </c>
      <c r="CG54" s="4">
        <f t="shared" si="63"/>
        <v>0</v>
      </c>
      <c r="CH54" s="4" t="str">
        <f t="shared" si="137"/>
        <v>19000100</v>
      </c>
      <c r="CI54" s="4" t="str">
        <f t="shared" si="138"/>
        <v/>
      </c>
      <c r="CN54" s="4">
        <v>49</v>
      </c>
      <c r="CO54" s="4" t="s">
        <v>264</v>
      </c>
      <c r="CP54" s="4" t="str">
        <f t="shared" si="64"/>
        <v/>
      </c>
      <c r="CQ54" s="4" t="str">
        <f t="shared" si="65"/>
        <v/>
      </c>
      <c r="CW54" s="194" t="str">
        <f t="shared" si="66"/>
        <v/>
      </c>
      <c r="CX54" s="13">
        <f t="shared" si="149"/>
        <v>0</v>
      </c>
      <c r="CY54" s="13">
        <f t="shared" si="139"/>
        <v>0</v>
      </c>
      <c r="CZ54" s="13">
        <f t="shared" si="140"/>
        <v>0</v>
      </c>
      <c r="DA54" s="13">
        <f t="shared" si="141"/>
        <v>0</v>
      </c>
      <c r="DB54" s="13">
        <f t="shared" si="142"/>
        <v>0</v>
      </c>
      <c r="DC54" s="13">
        <f t="shared" si="143"/>
        <v>0</v>
      </c>
      <c r="DD54" s="13">
        <f t="shared" si="144"/>
        <v>0</v>
      </c>
      <c r="DE54" s="13">
        <f t="shared" si="145"/>
        <v>0</v>
      </c>
      <c r="DF54" s="13">
        <f t="shared" si="146"/>
        <v>0</v>
      </c>
      <c r="DG54" s="13">
        <f t="shared" si="147"/>
        <v>0</v>
      </c>
      <c r="DH54" s="13">
        <f t="shared" si="148"/>
        <v>0</v>
      </c>
      <c r="DI54" s="4">
        <f t="shared" si="68"/>
        <v>0</v>
      </c>
      <c r="DJ54" s="4">
        <f t="shared" si="69"/>
        <v>0</v>
      </c>
      <c r="DK54" s="4">
        <f t="shared" si="70"/>
        <v>0</v>
      </c>
      <c r="DL54" s="4">
        <f t="shared" si="71"/>
        <v>0</v>
      </c>
      <c r="DM54" s="4">
        <f t="shared" si="72"/>
        <v>0</v>
      </c>
      <c r="DN54" s="4">
        <f t="shared" si="73"/>
        <v>0</v>
      </c>
      <c r="DO54" s="4">
        <f t="shared" si="74"/>
        <v>0</v>
      </c>
      <c r="DP54" s="4">
        <f t="shared" si="75"/>
        <v>0</v>
      </c>
      <c r="DQ54" s="4">
        <f t="shared" si="76"/>
        <v>0</v>
      </c>
      <c r="DR54" s="4">
        <f t="shared" si="77"/>
        <v>0</v>
      </c>
      <c r="DV54" s="4" t="str">
        <f t="shared" si="78"/>
        <v/>
      </c>
      <c r="DW54" s="4" t="str">
        <f t="shared" si="79"/>
        <v/>
      </c>
      <c r="DX54" s="4" t="str">
        <f t="shared" si="80"/>
        <v/>
      </c>
      <c r="DY54" s="4" t="str">
        <f t="shared" si="81"/>
        <v/>
      </c>
      <c r="DZ54" s="4" t="str">
        <f t="shared" si="82"/>
        <v/>
      </c>
      <c r="EA54" s="4" t="str">
        <f t="shared" si="83"/>
        <v/>
      </c>
    </row>
    <row r="55" spans="1:131" ht="16.5" customHeight="1" x14ac:dyDescent="0.15">
      <c r="A55" s="164" t="str">
        <f t="shared" si="84"/>
        <v/>
      </c>
      <c r="B55" s="94"/>
      <c r="C55" s="163" t="s">
        <v>186</v>
      </c>
      <c r="D55" s="200" t="str">
        <f t="shared" si="94"/>
        <v/>
      </c>
      <c r="E55" s="202" t="str">
        <f t="shared" si="95"/>
        <v/>
      </c>
      <c r="F55" s="202" t="str">
        <f>IF(ISERROR(VLOOKUP(CI55,CJ$6:$CK$41,2,0)),"",VLOOKUP(CI55,CJ$6:$CK$41,2,0))</f>
        <v/>
      </c>
      <c r="G55" s="95"/>
      <c r="H55" s="95"/>
      <c r="I55" s="95"/>
      <c r="J55" s="95"/>
      <c r="K55" s="193" t="str">
        <f t="shared" si="96"/>
        <v/>
      </c>
      <c r="L55" s="148"/>
      <c r="M55" s="127"/>
      <c r="N55" s="148"/>
      <c r="O55" s="127"/>
      <c r="P55" s="148"/>
      <c r="Q55" s="127"/>
      <c r="R55" s="148"/>
      <c r="S55" s="127"/>
      <c r="T55" s="148"/>
      <c r="U55" s="127"/>
      <c r="V55" s="148"/>
      <c r="W55" s="127"/>
      <c r="X55" s="148"/>
      <c r="Y55" s="127"/>
      <c r="Z55" s="148"/>
      <c r="AA55" s="127"/>
      <c r="AB55" s="148"/>
      <c r="AC55" s="127"/>
      <c r="AD55" s="148"/>
      <c r="AE55" s="127"/>
      <c r="AF55" s="148"/>
      <c r="AG55" s="127"/>
      <c r="AH55" s="159" t="str">
        <f t="shared" si="97"/>
        <v/>
      </c>
      <c r="AI55" s="4" t="str">
        <f t="shared" si="98"/>
        <v/>
      </c>
      <c r="AJ55" s="4" t="str">
        <f t="shared" si="99"/>
        <v/>
      </c>
      <c r="AM55" s="4">
        <f t="shared" si="6"/>
        <v>0</v>
      </c>
      <c r="AN55" s="4">
        <f t="shared" si="87"/>
        <v>0</v>
      </c>
      <c r="AO55" s="4" t="str">
        <f t="shared" si="59"/>
        <v/>
      </c>
      <c r="AP55" s="4" t="str">
        <f t="shared" si="7"/>
        <v/>
      </c>
      <c r="AQ55" s="13">
        <f t="shared" si="60"/>
        <v>0</v>
      </c>
      <c r="AR55" s="4" t="str">
        <f t="shared" si="100"/>
        <v/>
      </c>
      <c r="AS55" s="4">
        <v>0</v>
      </c>
      <c r="AT55" s="4" t="str">
        <f t="shared" si="101"/>
        <v xml:space="preserve"> </v>
      </c>
      <c r="AU55" s="4" t="str">
        <f t="shared" si="9"/>
        <v xml:space="preserve">  </v>
      </c>
      <c r="AV55" s="4" t="str">
        <f t="shared" si="102"/>
        <v/>
      </c>
      <c r="AW55" s="4" t="str">
        <f t="shared" si="103"/>
        <v/>
      </c>
      <c r="AX55" s="4" t="str">
        <f t="shared" si="104"/>
        <v/>
      </c>
      <c r="AY55" s="4" t="str">
        <f t="shared" si="105"/>
        <v/>
      </c>
      <c r="AZ55" s="4" t="str">
        <f t="shared" si="106"/>
        <v/>
      </c>
      <c r="BA55" s="4" t="str">
        <f t="shared" si="107"/>
        <v/>
      </c>
      <c r="BB55" s="4" t="str">
        <f t="shared" si="108"/>
        <v/>
      </c>
      <c r="BC55" s="4" t="str">
        <f t="shared" si="109"/>
        <v/>
      </c>
      <c r="BD55" s="4" t="str">
        <f t="shared" si="110"/>
        <v/>
      </c>
      <c r="BE55" s="4" t="str">
        <f t="shared" si="111"/>
        <v/>
      </c>
      <c r="BF55" s="4" t="str">
        <f t="shared" si="112"/>
        <v/>
      </c>
      <c r="BG55" s="4" t="str">
        <f t="shared" si="113"/>
        <v/>
      </c>
      <c r="BH55" s="4" t="str">
        <f t="shared" si="114"/>
        <v/>
      </c>
      <c r="BI55" s="4" t="str">
        <f t="shared" si="115"/>
        <v/>
      </c>
      <c r="BJ55" s="4" t="str">
        <f t="shared" si="116"/>
        <v/>
      </c>
      <c r="BK55" s="4" t="str">
        <f t="shared" si="117"/>
        <v/>
      </c>
      <c r="BL55" s="4" t="str">
        <f t="shared" si="118"/>
        <v/>
      </c>
      <c r="BM55" s="4" t="str">
        <f t="shared" si="119"/>
        <v/>
      </c>
      <c r="BN55" s="4" t="str">
        <f t="shared" si="120"/>
        <v/>
      </c>
      <c r="BO55" s="4" t="str">
        <f t="shared" si="121"/>
        <v/>
      </c>
      <c r="BP55" s="4" t="str">
        <f t="shared" si="122"/>
        <v/>
      </c>
      <c r="BQ55" s="4" t="str">
        <f t="shared" si="123"/>
        <v/>
      </c>
      <c r="BR55" s="4" t="str">
        <f t="shared" si="124"/>
        <v/>
      </c>
      <c r="BS55" s="4">
        <f t="shared" si="125"/>
        <v>0</v>
      </c>
      <c r="BT55" s="4" t="str">
        <f t="shared" si="126"/>
        <v>999:99.99</v>
      </c>
      <c r="BU55" s="4" t="str">
        <f t="shared" si="127"/>
        <v>999:99.99</v>
      </c>
      <c r="BV55" s="4" t="str">
        <f t="shared" si="128"/>
        <v>999:99.99</v>
      </c>
      <c r="BW55" s="4" t="str">
        <f t="shared" si="129"/>
        <v>999:99.99</v>
      </c>
      <c r="BX55" s="4" t="str">
        <f t="shared" si="130"/>
        <v>999:99.99</v>
      </c>
      <c r="BY55" s="4" t="str">
        <f t="shared" si="131"/>
        <v>999:99.99</v>
      </c>
      <c r="BZ55" s="4" t="str">
        <f t="shared" si="132"/>
        <v>999:99.99</v>
      </c>
      <c r="CA55" s="4" t="str">
        <f t="shared" si="133"/>
        <v>999:99.99</v>
      </c>
      <c r="CB55" s="4" t="str">
        <f t="shared" si="134"/>
        <v>999:99.99</v>
      </c>
      <c r="CC55" s="4" t="str">
        <f t="shared" si="135"/>
        <v>999:99.99</v>
      </c>
      <c r="CD55" s="4" t="str">
        <f t="shared" si="136"/>
        <v>999:99.99</v>
      </c>
      <c r="CE55" s="4">
        <f t="shared" si="61"/>
        <v>0</v>
      </c>
      <c r="CF55" s="4">
        <f t="shared" si="62"/>
        <v>0</v>
      </c>
      <c r="CG55" s="4">
        <f t="shared" si="63"/>
        <v>0</v>
      </c>
      <c r="CH55" s="4" t="str">
        <f t="shared" si="137"/>
        <v>19000100</v>
      </c>
      <c r="CI55" s="4" t="str">
        <f t="shared" si="138"/>
        <v/>
      </c>
      <c r="CN55" s="4">
        <v>50</v>
      </c>
      <c r="CO55" s="4" t="s">
        <v>264</v>
      </c>
      <c r="CP55" s="4" t="str">
        <f t="shared" si="64"/>
        <v/>
      </c>
      <c r="CQ55" s="4" t="str">
        <f t="shared" si="65"/>
        <v/>
      </c>
      <c r="CW55" s="194" t="str">
        <f t="shared" si="66"/>
        <v/>
      </c>
      <c r="CX55" s="13">
        <f t="shared" si="149"/>
        <v>0</v>
      </c>
      <c r="CY55" s="13">
        <f t="shared" si="139"/>
        <v>0</v>
      </c>
      <c r="CZ55" s="13">
        <f t="shared" si="140"/>
        <v>0</v>
      </c>
      <c r="DA55" s="13">
        <f t="shared" si="141"/>
        <v>0</v>
      </c>
      <c r="DB55" s="13">
        <f t="shared" si="142"/>
        <v>0</v>
      </c>
      <c r="DC55" s="13">
        <f t="shared" si="143"/>
        <v>0</v>
      </c>
      <c r="DD55" s="13">
        <f t="shared" si="144"/>
        <v>0</v>
      </c>
      <c r="DE55" s="13">
        <f t="shared" si="145"/>
        <v>0</v>
      </c>
      <c r="DF55" s="13">
        <f t="shared" si="146"/>
        <v>0</v>
      </c>
      <c r="DG55" s="13">
        <f t="shared" si="147"/>
        <v>0</v>
      </c>
      <c r="DH55" s="13">
        <f t="shared" si="148"/>
        <v>0</v>
      </c>
      <c r="DI55" s="4">
        <f t="shared" si="68"/>
        <v>0</v>
      </c>
      <c r="DJ55" s="4">
        <f t="shared" si="69"/>
        <v>0</v>
      </c>
      <c r="DK55" s="4">
        <f t="shared" si="70"/>
        <v>0</v>
      </c>
      <c r="DL55" s="4">
        <f t="shared" si="71"/>
        <v>0</v>
      </c>
      <c r="DM55" s="4">
        <f t="shared" si="72"/>
        <v>0</v>
      </c>
      <c r="DN55" s="4">
        <f t="shared" si="73"/>
        <v>0</v>
      </c>
      <c r="DO55" s="4">
        <f t="shared" si="74"/>
        <v>0</v>
      </c>
      <c r="DP55" s="4">
        <f t="shared" si="75"/>
        <v>0</v>
      </c>
      <c r="DQ55" s="4">
        <f t="shared" si="76"/>
        <v>0</v>
      </c>
      <c r="DR55" s="4">
        <f t="shared" si="77"/>
        <v>0</v>
      </c>
      <c r="DV55" s="4" t="str">
        <f t="shared" si="78"/>
        <v/>
      </c>
      <c r="DW55" s="4" t="str">
        <f t="shared" si="79"/>
        <v/>
      </c>
      <c r="DX55" s="4" t="str">
        <f t="shared" si="80"/>
        <v/>
      </c>
      <c r="DY55" s="4" t="str">
        <f t="shared" si="81"/>
        <v/>
      </c>
      <c r="DZ55" s="4" t="str">
        <f t="shared" si="82"/>
        <v/>
      </c>
      <c r="EA55" s="4" t="str">
        <f t="shared" si="83"/>
        <v/>
      </c>
    </row>
    <row r="56" spans="1:131" ht="16.5" customHeight="1" x14ac:dyDescent="0.15">
      <c r="A56" s="164" t="str">
        <f t="shared" si="84"/>
        <v/>
      </c>
      <c r="B56" s="94"/>
      <c r="C56" s="163" t="s">
        <v>186</v>
      </c>
      <c r="D56" s="200" t="str">
        <f t="shared" si="94"/>
        <v/>
      </c>
      <c r="E56" s="202" t="str">
        <f t="shared" si="95"/>
        <v/>
      </c>
      <c r="F56" s="202" t="str">
        <f>IF(ISERROR(VLOOKUP(CI56,CJ$6:$CK$41,2,0)),"",VLOOKUP(CI56,CJ$6:$CK$41,2,0))</f>
        <v/>
      </c>
      <c r="G56" s="95"/>
      <c r="H56" s="95"/>
      <c r="I56" s="95"/>
      <c r="J56" s="95"/>
      <c r="K56" s="193" t="str">
        <f t="shared" si="96"/>
        <v/>
      </c>
      <c r="L56" s="148"/>
      <c r="M56" s="127"/>
      <c r="N56" s="148"/>
      <c r="O56" s="127"/>
      <c r="P56" s="148"/>
      <c r="Q56" s="127"/>
      <c r="R56" s="148"/>
      <c r="S56" s="127"/>
      <c r="T56" s="148"/>
      <c r="U56" s="127"/>
      <c r="V56" s="148"/>
      <c r="W56" s="127"/>
      <c r="X56" s="148"/>
      <c r="Y56" s="127"/>
      <c r="Z56" s="148"/>
      <c r="AA56" s="127"/>
      <c r="AB56" s="148"/>
      <c r="AC56" s="127"/>
      <c r="AD56" s="148"/>
      <c r="AE56" s="127"/>
      <c r="AF56" s="148"/>
      <c r="AG56" s="127"/>
      <c r="AH56" s="159" t="str">
        <f t="shared" si="97"/>
        <v/>
      </c>
      <c r="AI56" s="4" t="str">
        <f t="shared" si="98"/>
        <v/>
      </c>
      <c r="AJ56" s="4" t="str">
        <f t="shared" si="99"/>
        <v/>
      </c>
      <c r="AM56" s="4">
        <f t="shared" si="6"/>
        <v>0</v>
      </c>
      <c r="AN56" s="4">
        <f t="shared" si="87"/>
        <v>0</v>
      </c>
      <c r="AO56" s="4" t="str">
        <f t="shared" si="59"/>
        <v/>
      </c>
      <c r="AP56" s="4" t="str">
        <f t="shared" si="7"/>
        <v/>
      </c>
      <c r="AQ56" s="13">
        <f t="shared" si="60"/>
        <v>0</v>
      </c>
      <c r="AR56" s="4" t="str">
        <f t="shared" si="100"/>
        <v/>
      </c>
      <c r="AS56" s="4">
        <v>0</v>
      </c>
      <c r="AT56" s="4" t="str">
        <f t="shared" si="101"/>
        <v xml:space="preserve"> </v>
      </c>
      <c r="AU56" s="4" t="str">
        <f t="shared" si="9"/>
        <v xml:space="preserve">  </v>
      </c>
      <c r="AV56" s="4" t="str">
        <f t="shared" si="102"/>
        <v/>
      </c>
      <c r="AW56" s="4" t="str">
        <f t="shared" si="103"/>
        <v/>
      </c>
      <c r="AX56" s="4" t="str">
        <f t="shared" si="104"/>
        <v/>
      </c>
      <c r="AY56" s="4" t="str">
        <f t="shared" si="105"/>
        <v/>
      </c>
      <c r="AZ56" s="4" t="str">
        <f t="shared" si="106"/>
        <v/>
      </c>
      <c r="BA56" s="4" t="str">
        <f t="shared" si="107"/>
        <v/>
      </c>
      <c r="BB56" s="4" t="str">
        <f t="shared" si="108"/>
        <v/>
      </c>
      <c r="BC56" s="4" t="str">
        <f t="shared" si="109"/>
        <v/>
      </c>
      <c r="BD56" s="4" t="str">
        <f t="shared" si="110"/>
        <v/>
      </c>
      <c r="BE56" s="4" t="str">
        <f t="shared" si="111"/>
        <v/>
      </c>
      <c r="BF56" s="4" t="str">
        <f t="shared" si="112"/>
        <v/>
      </c>
      <c r="BG56" s="4" t="str">
        <f t="shared" si="113"/>
        <v/>
      </c>
      <c r="BH56" s="4" t="str">
        <f t="shared" si="114"/>
        <v/>
      </c>
      <c r="BI56" s="4" t="str">
        <f t="shared" si="115"/>
        <v/>
      </c>
      <c r="BJ56" s="4" t="str">
        <f t="shared" si="116"/>
        <v/>
      </c>
      <c r="BK56" s="4" t="str">
        <f t="shared" si="117"/>
        <v/>
      </c>
      <c r="BL56" s="4" t="str">
        <f t="shared" si="118"/>
        <v/>
      </c>
      <c r="BM56" s="4" t="str">
        <f t="shared" si="119"/>
        <v/>
      </c>
      <c r="BN56" s="4" t="str">
        <f t="shared" si="120"/>
        <v/>
      </c>
      <c r="BO56" s="4" t="str">
        <f t="shared" si="121"/>
        <v/>
      </c>
      <c r="BP56" s="4" t="str">
        <f t="shared" si="122"/>
        <v/>
      </c>
      <c r="BQ56" s="4" t="str">
        <f t="shared" si="123"/>
        <v/>
      </c>
      <c r="BR56" s="4" t="str">
        <f t="shared" si="124"/>
        <v/>
      </c>
      <c r="BS56" s="4">
        <f t="shared" si="125"/>
        <v>0</v>
      </c>
      <c r="BT56" s="4" t="str">
        <f t="shared" si="126"/>
        <v>999:99.99</v>
      </c>
      <c r="BU56" s="4" t="str">
        <f t="shared" si="127"/>
        <v>999:99.99</v>
      </c>
      <c r="BV56" s="4" t="str">
        <f t="shared" si="128"/>
        <v>999:99.99</v>
      </c>
      <c r="BW56" s="4" t="str">
        <f t="shared" si="129"/>
        <v>999:99.99</v>
      </c>
      <c r="BX56" s="4" t="str">
        <f t="shared" si="130"/>
        <v>999:99.99</v>
      </c>
      <c r="BY56" s="4" t="str">
        <f t="shared" si="131"/>
        <v>999:99.99</v>
      </c>
      <c r="BZ56" s="4" t="str">
        <f t="shared" si="132"/>
        <v>999:99.99</v>
      </c>
      <c r="CA56" s="4" t="str">
        <f t="shared" si="133"/>
        <v>999:99.99</v>
      </c>
      <c r="CB56" s="4" t="str">
        <f t="shared" si="134"/>
        <v>999:99.99</v>
      </c>
      <c r="CC56" s="4" t="str">
        <f t="shared" si="135"/>
        <v>999:99.99</v>
      </c>
      <c r="CD56" s="4" t="str">
        <f t="shared" si="136"/>
        <v>999:99.99</v>
      </c>
      <c r="CE56" s="4">
        <f t="shared" si="61"/>
        <v>0</v>
      </c>
      <c r="CF56" s="4">
        <f t="shared" si="62"/>
        <v>0</v>
      </c>
      <c r="CG56" s="4">
        <f t="shared" si="63"/>
        <v>0</v>
      </c>
      <c r="CH56" s="4" t="str">
        <f t="shared" si="137"/>
        <v>19000100</v>
      </c>
      <c r="CI56" s="4" t="str">
        <f t="shared" si="138"/>
        <v/>
      </c>
      <c r="CN56" s="4">
        <v>51</v>
      </c>
      <c r="CO56" s="4" t="s">
        <v>264</v>
      </c>
      <c r="CP56" s="4" t="str">
        <f t="shared" si="64"/>
        <v/>
      </c>
      <c r="CQ56" s="4" t="str">
        <f t="shared" si="65"/>
        <v/>
      </c>
      <c r="CW56" s="194" t="str">
        <f t="shared" si="66"/>
        <v/>
      </c>
      <c r="CX56" s="13">
        <f t="shared" si="149"/>
        <v>0</v>
      </c>
      <c r="CY56" s="13">
        <f t="shared" si="139"/>
        <v>0</v>
      </c>
      <c r="CZ56" s="13">
        <f t="shared" si="140"/>
        <v>0</v>
      </c>
      <c r="DA56" s="13">
        <f t="shared" si="141"/>
        <v>0</v>
      </c>
      <c r="DB56" s="13">
        <f t="shared" si="142"/>
        <v>0</v>
      </c>
      <c r="DC56" s="13">
        <f t="shared" si="143"/>
        <v>0</v>
      </c>
      <c r="DD56" s="13">
        <f t="shared" si="144"/>
        <v>0</v>
      </c>
      <c r="DE56" s="13">
        <f t="shared" si="145"/>
        <v>0</v>
      </c>
      <c r="DF56" s="13">
        <f t="shared" si="146"/>
        <v>0</v>
      </c>
      <c r="DG56" s="13">
        <f t="shared" si="147"/>
        <v>0</v>
      </c>
      <c r="DH56" s="13">
        <f t="shared" si="148"/>
        <v>0</v>
      </c>
      <c r="DI56" s="4">
        <f t="shared" si="68"/>
        <v>0</v>
      </c>
      <c r="DJ56" s="4">
        <f t="shared" si="69"/>
        <v>0</v>
      </c>
      <c r="DK56" s="4">
        <f t="shared" si="70"/>
        <v>0</v>
      </c>
      <c r="DL56" s="4">
        <f t="shared" si="71"/>
        <v>0</v>
      </c>
      <c r="DM56" s="4">
        <f t="shared" si="72"/>
        <v>0</v>
      </c>
      <c r="DN56" s="4">
        <f t="shared" si="73"/>
        <v>0</v>
      </c>
      <c r="DO56" s="4">
        <f t="shared" si="74"/>
        <v>0</v>
      </c>
      <c r="DP56" s="4">
        <f t="shared" si="75"/>
        <v>0</v>
      </c>
      <c r="DQ56" s="4">
        <f t="shared" si="76"/>
        <v>0</v>
      </c>
      <c r="DR56" s="4">
        <f t="shared" si="77"/>
        <v>0</v>
      </c>
      <c r="DV56" s="4" t="str">
        <f t="shared" si="78"/>
        <v/>
      </c>
      <c r="DW56" s="4" t="str">
        <f t="shared" si="79"/>
        <v/>
      </c>
      <c r="DX56" s="4" t="str">
        <f t="shared" si="80"/>
        <v/>
      </c>
      <c r="DY56" s="4" t="str">
        <f t="shared" si="81"/>
        <v/>
      </c>
      <c r="DZ56" s="4" t="str">
        <f t="shared" si="82"/>
        <v/>
      </c>
      <c r="EA56" s="4" t="str">
        <f t="shared" si="83"/>
        <v/>
      </c>
    </row>
    <row r="57" spans="1:131" ht="16.5" customHeight="1" x14ac:dyDescent="0.15">
      <c r="A57" s="164" t="str">
        <f t="shared" si="84"/>
        <v/>
      </c>
      <c r="B57" s="94"/>
      <c r="C57" s="163" t="s">
        <v>186</v>
      </c>
      <c r="D57" s="200" t="str">
        <f t="shared" si="94"/>
        <v/>
      </c>
      <c r="E57" s="202" t="str">
        <f t="shared" si="95"/>
        <v/>
      </c>
      <c r="F57" s="202" t="str">
        <f>IF(ISERROR(VLOOKUP(CI57,CJ$6:$CK$41,2,0)),"",VLOOKUP(CI57,CJ$6:$CK$41,2,0))</f>
        <v/>
      </c>
      <c r="G57" s="95"/>
      <c r="H57" s="95"/>
      <c r="I57" s="95"/>
      <c r="J57" s="95"/>
      <c r="K57" s="193" t="str">
        <f t="shared" si="96"/>
        <v/>
      </c>
      <c r="L57" s="148"/>
      <c r="M57" s="127"/>
      <c r="N57" s="148"/>
      <c r="O57" s="127"/>
      <c r="P57" s="148"/>
      <c r="Q57" s="127"/>
      <c r="R57" s="148"/>
      <c r="S57" s="127"/>
      <c r="T57" s="148"/>
      <c r="U57" s="127"/>
      <c r="V57" s="148"/>
      <c r="W57" s="127"/>
      <c r="X57" s="148"/>
      <c r="Y57" s="127"/>
      <c r="Z57" s="148"/>
      <c r="AA57" s="127"/>
      <c r="AB57" s="148"/>
      <c r="AC57" s="127"/>
      <c r="AD57" s="148"/>
      <c r="AE57" s="127"/>
      <c r="AF57" s="148"/>
      <c r="AG57" s="127"/>
      <c r="AH57" s="159" t="str">
        <f t="shared" si="97"/>
        <v/>
      </c>
      <c r="AI57" s="4" t="str">
        <f t="shared" si="98"/>
        <v/>
      </c>
      <c r="AJ57" s="4" t="str">
        <f t="shared" si="99"/>
        <v/>
      </c>
      <c r="AM57" s="4">
        <f t="shared" si="6"/>
        <v>0</v>
      </c>
      <c r="AN57" s="4">
        <f t="shared" si="87"/>
        <v>0</v>
      </c>
      <c r="AO57" s="4" t="str">
        <f t="shared" si="59"/>
        <v/>
      </c>
      <c r="AP57" s="4" t="str">
        <f t="shared" si="7"/>
        <v/>
      </c>
      <c r="AQ57" s="13">
        <f t="shared" si="60"/>
        <v>0</v>
      </c>
      <c r="AR57" s="4" t="str">
        <f t="shared" si="100"/>
        <v/>
      </c>
      <c r="AS57" s="4">
        <v>0</v>
      </c>
      <c r="AT57" s="4" t="str">
        <f t="shared" si="101"/>
        <v xml:space="preserve"> </v>
      </c>
      <c r="AU57" s="4" t="str">
        <f t="shared" si="9"/>
        <v xml:space="preserve">  </v>
      </c>
      <c r="AV57" s="4" t="str">
        <f t="shared" si="102"/>
        <v/>
      </c>
      <c r="AW57" s="4" t="str">
        <f t="shared" si="103"/>
        <v/>
      </c>
      <c r="AX57" s="4" t="str">
        <f t="shared" si="104"/>
        <v/>
      </c>
      <c r="AY57" s="4" t="str">
        <f t="shared" si="105"/>
        <v/>
      </c>
      <c r="AZ57" s="4" t="str">
        <f t="shared" si="106"/>
        <v/>
      </c>
      <c r="BA57" s="4" t="str">
        <f t="shared" si="107"/>
        <v/>
      </c>
      <c r="BB57" s="4" t="str">
        <f t="shared" si="108"/>
        <v/>
      </c>
      <c r="BC57" s="4" t="str">
        <f t="shared" si="109"/>
        <v/>
      </c>
      <c r="BD57" s="4" t="str">
        <f t="shared" si="110"/>
        <v/>
      </c>
      <c r="BE57" s="4" t="str">
        <f t="shared" si="111"/>
        <v/>
      </c>
      <c r="BF57" s="4" t="str">
        <f t="shared" si="112"/>
        <v/>
      </c>
      <c r="BG57" s="4" t="str">
        <f t="shared" si="113"/>
        <v/>
      </c>
      <c r="BH57" s="4" t="str">
        <f t="shared" si="114"/>
        <v/>
      </c>
      <c r="BI57" s="4" t="str">
        <f t="shared" si="115"/>
        <v/>
      </c>
      <c r="BJ57" s="4" t="str">
        <f t="shared" si="116"/>
        <v/>
      </c>
      <c r="BK57" s="4" t="str">
        <f t="shared" si="117"/>
        <v/>
      </c>
      <c r="BL57" s="4" t="str">
        <f t="shared" si="118"/>
        <v/>
      </c>
      <c r="BM57" s="4" t="str">
        <f t="shared" si="119"/>
        <v/>
      </c>
      <c r="BN57" s="4" t="str">
        <f t="shared" si="120"/>
        <v/>
      </c>
      <c r="BO57" s="4" t="str">
        <f t="shared" si="121"/>
        <v/>
      </c>
      <c r="BP57" s="4" t="str">
        <f t="shared" si="122"/>
        <v/>
      </c>
      <c r="BQ57" s="4" t="str">
        <f t="shared" si="123"/>
        <v/>
      </c>
      <c r="BR57" s="4" t="str">
        <f t="shared" si="124"/>
        <v/>
      </c>
      <c r="BS57" s="4">
        <f t="shared" si="125"/>
        <v>0</v>
      </c>
      <c r="BT57" s="4" t="str">
        <f t="shared" si="126"/>
        <v>999:99.99</v>
      </c>
      <c r="BU57" s="4" t="str">
        <f t="shared" si="127"/>
        <v>999:99.99</v>
      </c>
      <c r="BV57" s="4" t="str">
        <f t="shared" si="128"/>
        <v>999:99.99</v>
      </c>
      <c r="BW57" s="4" t="str">
        <f t="shared" si="129"/>
        <v>999:99.99</v>
      </c>
      <c r="BX57" s="4" t="str">
        <f t="shared" si="130"/>
        <v>999:99.99</v>
      </c>
      <c r="BY57" s="4" t="str">
        <f t="shared" si="131"/>
        <v>999:99.99</v>
      </c>
      <c r="BZ57" s="4" t="str">
        <f t="shared" si="132"/>
        <v>999:99.99</v>
      </c>
      <c r="CA57" s="4" t="str">
        <f t="shared" si="133"/>
        <v>999:99.99</v>
      </c>
      <c r="CB57" s="4" t="str">
        <f t="shared" si="134"/>
        <v>999:99.99</v>
      </c>
      <c r="CC57" s="4" t="str">
        <f t="shared" si="135"/>
        <v>999:99.99</v>
      </c>
      <c r="CD57" s="4" t="str">
        <f t="shared" si="136"/>
        <v>999:99.99</v>
      </c>
      <c r="CE57" s="4">
        <f t="shared" si="61"/>
        <v>0</v>
      </c>
      <c r="CF57" s="4">
        <f t="shared" si="62"/>
        <v>0</v>
      </c>
      <c r="CG57" s="4">
        <f t="shared" si="63"/>
        <v>0</v>
      </c>
      <c r="CH57" s="4" t="str">
        <f t="shared" si="137"/>
        <v>19000100</v>
      </c>
      <c r="CI57" s="4" t="str">
        <f t="shared" si="138"/>
        <v/>
      </c>
      <c r="CN57" s="4">
        <v>52</v>
      </c>
      <c r="CO57" s="4" t="s">
        <v>264</v>
      </c>
      <c r="CP57" s="4" t="str">
        <f t="shared" si="64"/>
        <v/>
      </c>
      <c r="CQ57" s="4" t="str">
        <f t="shared" si="65"/>
        <v/>
      </c>
      <c r="CW57" s="194" t="str">
        <f t="shared" si="66"/>
        <v/>
      </c>
      <c r="CX57" s="13">
        <f t="shared" si="149"/>
        <v>0</v>
      </c>
      <c r="CY57" s="13">
        <f t="shared" si="139"/>
        <v>0</v>
      </c>
      <c r="CZ57" s="13">
        <f t="shared" si="140"/>
        <v>0</v>
      </c>
      <c r="DA57" s="13">
        <f t="shared" si="141"/>
        <v>0</v>
      </c>
      <c r="DB57" s="13">
        <f t="shared" si="142"/>
        <v>0</v>
      </c>
      <c r="DC57" s="13">
        <f t="shared" si="143"/>
        <v>0</v>
      </c>
      <c r="DD57" s="13">
        <f t="shared" si="144"/>
        <v>0</v>
      </c>
      <c r="DE57" s="13">
        <f t="shared" si="145"/>
        <v>0</v>
      </c>
      <c r="DF57" s="13">
        <f t="shared" si="146"/>
        <v>0</v>
      </c>
      <c r="DG57" s="13">
        <f t="shared" si="147"/>
        <v>0</v>
      </c>
      <c r="DH57" s="13">
        <f t="shared" si="148"/>
        <v>0</v>
      </c>
      <c r="DI57" s="4">
        <f t="shared" si="68"/>
        <v>0</v>
      </c>
      <c r="DJ57" s="4">
        <f t="shared" si="69"/>
        <v>0</v>
      </c>
      <c r="DK57" s="4">
        <f t="shared" si="70"/>
        <v>0</v>
      </c>
      <c r="DL57" s="4">
        <f t="shared" si="71"/>
        <v>0</v>
      </c>
      <c r="DM57" s="4">
        <f t="shared" si="72"/>
        <v>0</v>
      </c>
      <c r="DN57" s="4">
        <f t="shared" si="73"/>
        <v>0</v>
      </c>
      <c r="DO57" s="4">
        <f t="shared" si="74"/>
        <v>0</v>
      </c>
      <c r="DP57" s="4">
        <f t="shared" si="75"/>
        <v>0</v>
      </c>
      <c r="DQ57" s="4">
        <f t="shared" si="76"/>
        <v>0</v>
      </c>
      <c r="DR57" s="4">
        <f t="shared" si="77"/>
        <v>0</v>
      </c>
      <c r="DV57" s="4" t="str">
        <f t="shared" si="78"/>
        <v/>
      </c>
      <c r="DW57" s="4" t="str">
        <f t="shared" si="79"/>
        <v/>
      </c>
      <c r="DX57" s="4" t="str">
        <f t="shared" si="80"/>
        <v/>
      </c>
      <c r="DY57" s="4" t="str">
        <f t="shared" si="81"/>
        <v/>
      </c>
      <c r="DZ57" s="4" t="str">
        <f t="shared" si="82"/>
        <v/>
      </c>
      <c r="EA57" s="4" t="str">
        <f t="shared" si="83"/>
        <v/>
      </c>
    </row>
    <row r="58" spans="1:131" ht="16.5" customHeight="1" x14ac:dyDescent="0.15">
      <c r="A58" s="164" t="str">
        <f t="shared" si="84"/>
        <v/>
      </c>
      <c r="B58" s="94"/>
      <c r="C58" s="163" t="s">
        <v>186</v>
      </c>
      <c r="D58" s="200" t="str">
        <f t="shared" si="94"/>
        <v/>
      </c>
      <c r="E58" s="202" t="str">
        <f t="shared" si="95"/>
        <v/>
      </c>
      <c r="F58" s="202" t="str">
        <f>IF(ISERROR(VLOOKUP(CI58,CJ$6:$CK$41,2,0)),"",VLOOKUP(CI58,CJ$6:$CK$41,2,0))</f>
        <v/>
      </c>
      <c r="G58" s="95"/>
      <c r="H58" s="95"/>
      <c r="I58" s="95"/>
      <c r="J58" s="95"/>
      <c r="K58" s="193" t="str">
        <f t="shared" si="96"/>
        <v/>
      </c>
      <c r="L58" s="148"/>
      <c r="M58" s="127"/>
      <c r="N58" s="148"/>
      <c r="O58" s="127"/>
      <c r="P58" s="148"/>
      <c r="Q58" s="127"/>
      <c r="R58" s="148"/>
      <c r="S58" s="127"/>
      <c r="T58" s="148"/>
      <c r="U58" s="127"/>
      <c r="V58" s="148"/>
      <c r="W58" s="127"/>
      <c r="X58" s="148"/>
      <c r="Y58" s="127"/>
      <c r="Z58" s="148"/>
      <c r="AA58" s="127"/>
      <c r="AB58" s="148"/>
      <c r="AC58" s="127"/>
      <c r="AD58" s="148"/>
      <c r="AE58" s="127"/>
      <c r="AF58" s="148"/>
      <c r="AG58" s="127"/>
      <c r="AH58" s="159" t="str">
        <f t="shared" si="97"/>
        <v/>
      </c>
      <c r="AI58" s="4" t="str">
        <f t="shared" si="98"/>
        <v/>
      </c>
      <c r="AJ58" s="4" t="str">
        <f t="shared" si="99"/>
        <v/>
      </c>
      <c r="AM58" s="4">
        <f t="shared" si="6"/>
        <v>0</v>
      </c>
      <c r="AN58" s="4">
        <f t="shared" si="87"/>
        <v>0</v>
      </c>
      <c r="AO58" s="4" t="str">
        <f t="shared" si="59"/>
        <v/>
      </c>
      <c r="AP58" s="4" t="str">
        <f t="shared" si="7"/>
        <v/>
      </c>
      <c r="AQ58" s="13">
        <f t="shared" si="60"/>
        <v>0</v>
      </c>
      <c r="AR58" s="4" t="str">
        <f t="shared" si="100"/>
        <v/>
      </c>
      <c r="AS58" s="4">
        <v>0</v>
      </c>
      <c r="AT58" s="4" t="str">
        <f t="shared" si="101"/>
        <v xml:space="preserve"> </v>
      </c>
      <c r="AU58" s="4" t="str">
        <f t="shared" si="9"/>
        <v xml:space="preserve">  </v>
      </c>
      <c r="AV58" s="4" t="str">
        <f t="shared" si="102"/>
        <v/>
      </c>
      <c r="AW58" s="4" t="str">
        <f t="shared" si="103"/>
        <v/>
      </c>
      <c r="AX58" s="4" t="str">
        <f t="shared" si="104"/>
        <v/>
      </c>
      <c r="AY58" s="4" t="str">
        <f t="shared" si="105"/>
        <v/>
      </c>
      <c r="AZ58" s="4" t="str">
        <f t="shared" si="106"/>
        <v/>
      </c>
      <c r="BA58" s="4" t="str">
        <f t="shared" si="107"/>
        <v/>
      </c>
      <c r="BB58" s="4" t="str">
        <f t="shared" si="108"/>
        <v/>
      </c>
      <c r="BC58" s="4" t="str">
        <f t="shared" si="109"/>
        <v/>
      </c>
      <c r="BD58" s="4" t="str">
        <f t="shared" si="110"/>
        <v/>
      </c>
      <c r="BE58" s="4" t="str">
        <f t="shared" si="111"/>
        <v/>
      </c>
      <c r="BF58" s="4" t="str">
        <f t="shared" si="112"/>
        <v/>
      </c>
      <c r="BG58" s="4" t="str">
        <f t="shared" si="113"/>
        <v/>
      </c>
      <c r="BH58" s="4" t="str">
        <f t="shared" si="114"/>
        <v/>
      </c>
      <c r="BI58" s="4" t="str">
        <f t="shared" si="115"/>
        <v/>
      </c>
      <c r="BJ58" s="4" t="str">
        <f t="shared" si="116"/>
        <v/>
      </c>
      <c r="BK58" s="4" t="str">
        <f t="shared" si="117"/>
        <v/>
      </c>
      <c r="BL58" s="4" t="str">
        <f t="shared" si="118"/>
        <v/>
      </c>
      <c r="BM58" s="4" t="str">
        <f t="shared" si="119"/>
        <v/>
      </c>
      <c r="BN58" s="4" t="str">
        <f t="shared" si="120"/>
        <v/>
      </c>
      <c r="BO58" s="4" t="str">
        <f t="shared" si="121"/>
        <v/>
      </c>
      <c r="BP58" s="4" t="str">
        <f t="shared" si="122"/>
        <v/>
      </c>
      <c r="BQ58" s="4" t="str">
        <f t="shared" si="123"/>
        <v/>
      </c>
      <c r="BR58" s="4" t="str">
        <f t="shared" si="124"/>
        <v/>
      </c>
      <c r="BS58" s="4">
        <f t="shared" si="125"/>
        <v>0</v>
      </c>
      <c r="BT58" s="4" t="str">
        <f t="shared" si="126"/>
        <v>999:99.99</v>
      </c>
      <c r="BU58" s="4" t="str">
        <f t="shared" si="127"/>
        <v>999:99.99</v>
      </c>
      <c r="BV58" s="4" t="str">
        <f t="shared" si="128"/>
        <v>999:99.99</v>
      </c>
      <c r="BW58" s="4" t="str">
        <f t="shared" si="129"/>
        <v>999:99.99</v>
      </c>
      <c r="BX58" s="4" t="str">
        <f t="shared" si="130"/>
        <v>999:99.99</v>
      </c>
      <c r="BY58" s="4" t="str">
        <f t="shared" si="131"/>
        <v>999:99.99</v>
      </c>
      <c r="BZ58" s="4" t="str">
        <f t="shared" si="132"/>
        <v>999:99.99</v>
      </c>
      <c r="CA58" s="4" t="str">
        <f t="shared" si="133"/>
        <v>999:99.99</v>
      </c>
      <c r="CB58" s="4" t="str">
        <f t="shared" si="134"/>
        <v>999:99.99</v>
      </c>
      <c r="CC58" s="4" t="str">
        <f t="shared" si="135"/>
        <v>999:99.99</v>
      </c>
      <c r="CD58" s="4" t="str">
        <f t="shared" si="136"/>
        <v>999:99.99</v>
      </c>
      <c r="CE58" s="4">
        <f t="shared" si="61"/>
        <v>0</v>
      </c>
      <c r="CF58" s="4">
        <f t="shared" si="62"/>
        <v>0</v>
      </c>
      <c r="CG58" s="4">
        <f t="shared" si="63"/>
        <v>0</v>
      </c>
      <c r="CH58" s="4" t="str">
        <f t="shared" si="137"/>
        <v>19000100</v>
      </c>
      <c r="CI58" s="4" t="str">
        <f t="shared" si="138"/>
        <v/>
      </c>
      <c r="CN58" s="4">
        <v>53</v>
      </c>
      <c r="CO58" s="4" t="s">
        <v>264</v>
      </c>
      <c r="CP58" s="4" t="str">
        <f t="shared" si="64"/>
        <v/>
      </c>
      <c r="CQ58" s="4" t="str">
        <f t="shared" si="65"/>
        <v/>
      </c>
      <c r="CW58" s="194" t="str">
        <f t="shared" si="66"/>
        <v/>
      </c>
      <c r="CX58" s="13">
        <f t="shared" si="149"/>
        <v>0</v>
      </c>
      <c r="CY58" s="13">
        <f t="shared" si="139"/>
        <v>0</v>
      </c>
      <c r="CZ58" s="13">
        <f t="shared" si="140"/>
        <v>0</v>
      </c>
      <c r="DA58" s="13">
        <f t="shared" si="141"/>
        <v>0</v>
      </c>
      <c r="DB58" s="13">
        <f t="shared" si="142"/>
        <v>0</v>
      </c>
      <c r="DC58" s="13">
        <f t="shared" si="143"/>
        <v>0</v>
      </c>
      <c r="DD58" s="13">
        <f t="shared" si="144"/>
        <v>0</v>
      </c>
      <c r="DE58" s="13">
        <f t="shared" si="145"/>
        <v>0</v>
      </c>
      <c r="DF58" s="13">
        <f t="shared" si="146"/>
        <v>0</v>
      </c>
      <c r="DG58" s="13">
        <f t="shared" si="147"/>
        <v>0</v>
      </c>
      <c r="DH58" s="13">
        <f t="shared" si="148"/>
        <v>0</v>
      </c>
      <c r="DI58" s="4">
        <f t="shared" si="68"/>
        <v>0</v>
      </c>
      <c r="DJ58" s="4">
        <f t="shared" si="69"/>
        <v>0</v>
      </c>
      <c r="DK58" s="4">
        <f t="shared" si="70"/>
        <v>0</v>
      </c>
      <c r="DL58" s="4">
        <f t="shared" si="71"/>
        <v>0</v>
      </c>
      <c r="DM58" s="4">
        <f t="shared" si="72"/>
        <v>0</v>
      </c>
      <c r="DN58" s="4">
        <f t="shared" si="73"/>
        <v>0</v>
      </c>
      <c r="DO58" s="4">
        <f t="shared" si="74"/>
        <v>0</v>
      </c>
      <c r="DP58" s="4">
        <f t="shared" si="75"/>
        <v>0</v>
      </c>
      <c r="DQ58" s="4">
        <f t="shared" si="76"/>
        <v>0</v>
      </c>
      <c r="DR58" s="4">
        <f t="shared" si="77"/>
        <v>0</v>
      </c>
      <c r="DV58" s="4" t="str">
        <f t="shared" si="78"/>
        <v/>
      </c>
      <c r="DW58" s="4" t="str">
        <f t="shared" si="79"/>
        <v/>
      </c>
      <c r="DX58" s="4" t="str">
        <f t="shared" si="80"/>
        <v/>
      </c>
      <c r="DY58" s="4" t="str">
        <f t="shared" si="81"/>
        <v/>
      </c>
      <c r="DZ58" s="4" t="str">
        <f t="shared" si="82"/>
        <v/>
      </c>
      <c r="EA58" s="4" t="str">
        <f t="shared" si="83"/>
        <v/>
      </c>
    </row>
    <row r="59" spans="1:131" ht="16.5" customHeight="1" x14ac:dyDescent="0.15">
      <c r="A59" s="164" t="str">
        <f t="shared" si="84"/>
        <v/>
      </c>
      <c r="B59" s="94"/>
      <c r="C59" s="163" t="s">
        <v>186</v>
      </c>
      <c r="D59" s="200" t="str">
        <f t="shared" si="94"/>
        <v/>
      </c>
      <c r="E59" s="202" t="str">
        <f t="shared" si="95"/>
        <v/>
      </c>
      <c r="F59" s="202" t="str">
        <f>IF(ISERROR(VLOOKUP(CI59,CJ$6:$CK$41,2,0)),"",VLOOKUP(CI59,CJ$6:$CK$41,2,0))</f>
        <v/>
      </c>
      <c r="G59" s="95"/>
      <c r="H59" s="95"/>
      <c r="I59" s="95"/>
      <c r="J59" s="95"/>
      <c r="K59" s="193" t="str">
        <f t="shared" si="96"/>
        <v/>
      </c>
      <c r="L59" s="148"/>
      <c r="M59" s="127"/>
      <c r="N59" s="148"/>
      <c r="O59" s="127"/>
      <c r="P59" s="148"/>
      <c r="Q59" s="127"/>
      <c r="R59" s="148"/>
      <c r="S59" s="127"/>
      <c r="T59" s="148"/>
      <c r="U59" s="127"/>
      <c r="V59" s="148"/>
      <c r="W59" s="127"/>
      <c r="X59" s="148"/>
      <c r="Y59" s="127"/>
      <c r="Z59" s="148"/>
      <c r="AA59" s="127"/>
      <c r="AB59" s="148"/>
      <c r="AC59" s="127"/>
      <c r="AD59" s="148"/>
      <c r="AE59" s="127"/>
      <c r="AF59" s="148"/>
      <c r="AG59" s="127"/>
      <c r="AH59" s="159" t="str">
        <f t="shared" si="97"/>
        <v/>
      </c>
      <c r="AI59" s="4" t="str">
        <f t="shared" si="98"/>
        <v/>
      </c>
      <c r="AJ59" s="4" t="str">
        <f t="shared" si="99"/>
        <v/>
      </c>
      <c r="AM59" s="4">
        <f t="shared" si="6"/>
        <v>0</v>
      </c>
      <c r="AN59" s="4">
        <f t="shared" si="87"/>
        <v>0</v>
      </c>
      <c r="AO59" s="4" t="str">
        <f t="shared" si="59"/>
        <v/>
      </c>
      <c r="AP59" s="4" t="str">
        <f t="shared" si="7"/>
        <v/>
      </c>
      <c r="AQ59" s="13">
        <f t="shared" si="60"/>
        <v>0</v>
      </c>
      <c r="AR59" s="4" t="str">
        <f t="shared" si="100"/>
        <v/>
      </c>
      <c r="AS59" s="4">
        <v>0</v>
      </c>
      <c r="AT59" s="4" t="str">
        <f t="shared" si="101"/>
        <v xml:space="preserve"> </v>
      </c>
      <c r="AU59" s="4" t="str">
        <f t="shared" si="9"/>
        <v xml:space="preserve">  </v>
      </c>
      <c r="AV59" s="4" t="str">
        <f t="shared" si="102"/>
        <v/>
      </c>
      <c r="AW59" s="4" t="str">
        <f t="shared" si="103"/>
        <v/>
      </c>
      <c r="AX59" s="4" t="str">
        <f t="shared" si="104"/>
        <v/>
      </c>
      <c r="AY59" s="4" t="str">
        <f t="shared" si="105"/>
        <v/>
      </c>
      <c r="AZ59" s="4" t="str">
        <f t="shared" si="106"/>
        <v/>
      </c>
      <c r="BA59" s="4" t="str">
        <f t="shared" si="107"/>
        <v/>
      </c>
      <c r="BB59" s="4" t="str">
        <f t="shared" si="108"/>
        <v/>
      </c>
      <c r="BC59" s="4" t="str">
        <f t="shared" si="109"/>
        <v/>
      </c>
      <c r="BD59" s="4" t="str">
        <f t="shared" si="110"/>
        <v/>
      </c>
      <c r="BE59" s="4" t="str">
        <f t="shared" si="111"/>
        <v/>
      </c>
      <c r="BF59" s="4" t="str">
        <f t="shared" si="112"/>
        <v/>
      </c>
      <c r="BG59" s="4" t="str">
        <f t="shared" si="113"/>
        <v/>
      </c>
      <c r="BH59" s="4" t="str">
        <f t="shared" si="114"/>
        <v/>
      </c>
      <c r="BI59" s="4" t="str">
        <f t="shared" si="115"/>
        <v/>
      </c>
      <c r="BJ59" s="4" t="str">
        <f t="shared" si="116"/>
        <v/>
      </c>
      <c r="BK59" s="4" t="str">
        <f t="shared" si="117"/>
        <v/>
      </c>
      <c r="BL59" s="4" t="str">
        <f t="shared" si="118"/>
        <v/>
      </c>
      <c r="BM59" s="4" t="str">
        <f t="shared" si="119"/>
        <v/>
      </c>
      <c r="BN59" s="4" t="str">
        <f t="shared" si="120"/>
        <v/>
      </c>
      <c r="BO59" s="4" t="str">
        <f t="shared" si="121"/>
        <v/>
      </c>
      <c r="BP59" s="4" t="str">
        <f t="shared" si="122"/>
        <v/>
      </c>
      <c r="BQ59" s="4" t="str">
        <f t="shared" si="123"/>
        <v/>
      </c>
      <c r="BR59" s="4" t="str">
        <f t="shared" si="124"/>
        <v/>
      </c>
      <c r="BS59" s="4">
        <f t="shared" si="125"/>
        <v>0</v>
      </c>
      <c r="BT59" s="4" t="str">
        <f t="shared" si="126"/>
        <v>999:99.99</v>
      </c>
      <c r="BU59" s="4" t="str">
        <f t="shared" si="127"/>
        <v>999:99.99</v>
      </c>
      <c r="BV59" s="4" t="str">
        <f t="shared" si="128"/>
        <v>999:99.99</v>
      </c>
      <c r="BW59" s="4" t="str">
        <f t="shared" si="129"/>
        <v>999:99.99</v>
      </c>
      <c r="BX59" s="4" t="str">
        <f t="shared" si="130"/>
        <v>999:99.99</v>
      </c>
      <c r="BY59" s="4" t="str">
        <f t="shared" si="131"/>
        <v>999:99.99</v>
      </c>
      <c r="BZ59" s="4" t="str">
        <f t="shared" si="132"/>
        <v>999:99.99</v>
      </c>
      <c r="CA59" s="4" t="str">
        <f t="shared" si="133"/>
        <v>999:99.99</v>
      </c>
      <c r="CB59" s="4" t="str">
        <f t="shared" si="134"/>
        <v>999:99.99</v>
      </c>
      <c r="CC59" s="4" t="str">
        <f t="shared" si="135"/>
        <v>999:99.99</v>
      </c>
      <c r="CD59" s="4" t="str">
        <f t="shared" si="136"/>
        <v>999:99.99</v>
      </c>
      <c r="CE59" s="4">
        <f t="shared" si="61"/>
        <v>0</v>
      </c>
      <c r="CF59" s="4">
        <f t="shared" si="62"/>
        <v>0</v>
      </c>
      <c r="CG59" s="4">
        <f t="shared" si="63"/>
        <v>0</v>
      </c>
      <c r="CH59" s="4" t="str">
        <f t="shared" si="137"/>
        <v>19000100</v>
      </c>
      <c r="CI59" s="4" t="str">
        <f t="shared" si="138"/>
        <v/>
      </c>
      <c r="CN59" s="4">
        <v>54</v>
      </c>
      <c r="CO59" s="4" t="s">
        <v>264</v>
      </c>
      <c r="CP59" s="4" t="str">
        <f t="shared" si="64"/>
        <v/>
      </c>
      <c r="CQ59" s="4" t="str">
        <f t="shared" si="65"/>
        <v/>
      </c>
      <c r="CW59" s="194" t="str">
        <f t="shared" si="66"/>
        <v/>
      </c>
      <c r="CX59" s="13">
        <f t="shared" si="149"/>
        <v>0</v>
      </c>
      <c r="CY59" s="13">
        <f t="shared" si="139"/>
        <v>0</v>
      </c>
      <c r="CZ59" s="13">
        <f t="shared" si="140"/>
        <v>0</v>
      </c>
      <c r="DA59" s="13">
        <f t="shared" si="141"/>
        <v>0</v>
      </c>
      <c r="DB59" s="13">
        <f t="shared" si="142"/>
        <v>0</v>
      </c>
      <c r="DC59" s="13">
        <f t="shared" si="143"/>
        <v>0</v>
      </c>
      <c r="DD59" s="13">
        <f t="shared" si="144"/>
        <v>0</v>
      </c>
      <c r="DE59" s="13">
        <f t="shared" si="145"/>
        <v>0</v>
      </c>
      <c r="DF59" s="13">
        <f t="shared" si="146"/>
        <v>0</v>
      </c>
      <c r="DG59" s="13">
        <f t="shared" si="147"/>
        <v>0</v>
      </c>
      <c r="DH59" s="13">
        <f t="shared" si="148"/>
        <v>0</v>
      </c>
      <c r="DI59" s="4">
        <f t="shared" si="68"/>
        <v>0</v>
      </c>
      <c r="DJ59" s="4">
        <f t="shared" si="69"/>
        <v>0</v>
      </c>
      <c r="DK59" s="4">
        <f t="shared" si="70"/>
        <v>0</v>
      </c>
      <c r="DL59" s="4">
        <f t="shared" si="71"/>
        <v>0</v>
      </c>
      <c r="DM59" s="4">
        <f t="shared" si="72"/>
        <v>0</v>
      </c>
      <c r="DN59" s="4">
        <f t="shared" si="73"/>
        <v>0</v>
      </c>
      <c r="DO59" s="4">
        <f t="shared" si="74"/>
        <v>0</v>
      </c>
      <c r="DP59" s="4">
        <f t="shared" si="75"/>
        <v>0</v>
      </c>
      <c r="DQ59" s="4">
        <f t="shared" si="76"/>
        <v>0</v>
      </c>
      <c r="DR59" s="4">
        <f t="shared" si="77"/>
        <v>0</v>
      </c>
      <c r="DV59" s="4" t="str">
        <f t="shared" si="78"/>
        <v/>
      </c>
      <c r="DW59" s="4" t="str">
        <f t="shared" si="79"/>
        <v/>
      </c>
      <c r="DX59" s="4" t="str">
        <f t="shared" si="80"/>
        <v/>
      </c>
      <c r="DY59" s="4" t="str">
        <f t="shared" si="81"/>
        <v/>
      </c>
      <c r="DZ59" s="4" t="str">
        <f t="shared" si="82"/>
        <v/>
      </c>
      <c r="EA59" s="4" t="str">
        <f t="shared" si="83"/>
        <v/>
      </c>
    </row>
    <row r="60" spans="1:131" ht="16.5" customHeight="1" x14ac:dyDescent="0.15">
      <c r="A60" s="164" t="str">
        <f t="shared" si="84"/>
        <v/>
      </c>
      <c r="B60" s="94"/>
      <c r="C60" s="163" t="s">
        <v>186</v>
      </c>
      <c r="D60" s="200" t="str">
        <f t="shared" si="94"/>
        <v/>
      </c>
      <c r="E60" s="202" t="str">
        <f t="shared" si="95"/>
        <v/>
      </c>
      <c r="F60" s="202" t="str">
        <f>IF(ISERROR(VLOOKUP(CI60,CJ$6:$CK$41,2,0)),"",VLOOKUP(CI60,CJ$6:$CK$41,2,0))</f>
        <v/>
      </c>
      <c r="G60" s="95"/>
      <c r="H60" s="95"/>
      <c r="I60" s="95"/>
      <c r="J60" s="95"/>
      <c r="K60" s="193" t="str">
        <f t="shared" si="96"/>
        <v/>
      </c>
      <c r="L60" s="148"/>
      <c r="M60" s="127"/>
      <c r="N60" s="148"/>
      <c r="O60" s="127"/>
      <c r="P60" s="148"/>
      <c r="Q60" s="127"/>
      <c r="R60" s="148"/>
      <c r="S60" s="127"/>
      <c r="T60" s="148"/>
      <c r="U60" s="127"/>
      <c r="V60" s="148"/>
      <c r="W60" s="127"/>
      <c r="X60" s="148"/>
      <c r="Y60" s="127"/>
      <c r="Z60" s="148"/>
      <c r="AA60" s="127"/>
      <c r="AB60" s="148"/>
      <c r="AC60" s="127"/>
      <c r="AD60" s="148"/>
      <c r="AE60" s="127"/>
      <c r="AF60" s="148"/>
      <c r="AG60" s="127"/>
      <c r="AH60" s="159" t="str">
        <f t="shared" si="97"/>
        <v/>
      </c>
      <c r="AI60" s="4" t="str">
        <f t="shared" si="98"/>
        <v/>
      </c>
      <c r="AJ60" s="4" t="str">
        <f t="shared" si="99"/>
        <v/>
      </c>
      <c r="AM60" s="4">
        <f t="shared" si="6"/>
        <v>0</v>
      </c>
      <c r="AN60" s="4">
        <f t="shared" si="87"/>
        <v>0</v>
      </c>
      <c r="AO60" s="4" t="str">
        <f t="shared" si="59"/>
        <v/>
      </c>
      <c r="AP60" s="4" t="str">
        <f t="shared" si="7"/>
        <v/>
      </c>
      <c r="AQ60" s="13">
        <f t="shared" si="60"/>
        <v>0</v>
      </c>
      <c r="AR60" s="4" t="str">
        <f t="shared" si="100"/>
        <v/>
      </c>
      <c r="AS60" s="4">
        <v>0</v>
      </c>
      <c r="AT60" s="4" t="str">
        <f t="shared" si="101"/>
        <v xml:space="preserve"> </v>
      </c>
      <c r="AU60" s="4" t="str">
        <f t="shared" si="9"/>
        <v xml:space="preserve">  </v>
      </c>
      <c r="AV60" s="4" t="str">
        <f t="shared" si="102"/>
        <v/>
      </c>
      <c r="AW60" s="4" t="str">
        <f t="shared" si="103"/>
        <v/>
      </c>
      <c r="AX60" s="4" t="str">
        <f t="shared" si="104"/>
        <v/>
      </c>
      <c r="AY60" s="4" t="str">
        <f t="shared" si="105"/>
        <v/>
      </c>
      <c r="AZ60" s="4" t="str">
        <f t="shared" si="106"/>
        <v/>
      </c>
      <c r="BA60" s="4" t="str">
        <f t="shared" si="107"/>
        <v/>
      </c>
      <c r="BB60" s="4" t="str">
        <f t="shared" si="108"/>
        <v/>
      </c>
      <c r="BC60" s="4" t="str">
        <f t="shared" si="109"/>
        <v/>
      </c>
      <c r="BD60" s="4" t="str">
        <f t="shared" si="110"/>
        <v/>
      </c>
      <c r="BE60" s="4" t="str">
        <f t="shared" si="111"/>
        <v/>
      </c>
      <c r="BF60" s="4" t="str">
        <f t="shared" si="112"/>
        <v/>
      </c>
      <c r="BG60" s="4" t="str">
        <f t="shared" si="113"/>
        <v/>
      </c>
      <c r="BH60" s="4" t="str">
        <f t="shared" si="114"/>
        <v/>
      </c>
      <c r="BI60" s="4" t="str">
        <f t="shared" si="115"/>
        <v/>
      </c>
      <c r="BJ60" s="4" t="str">
        <f t="shared" si="116"/>
        <v/>
      </c>
      <c r="BK60" s="4" t="str">
        <f t="shared" si="117"/>
        <v/>
      </c>
      <c r="BL60" s="4" t="str">
        <f t="shared" si="118"/>
        <v/>
      </c>
      <c r="BM60" s="4" t="str">
        <f t="shared" si="119"/>
        <v/>
      </c>
      <c r="BN60" s="4" t="str">
        <f t="shared" si="120"/>
        <v/>
      </c>
      <c r="BO60" s="4" t="str">
        <f t="shared" si="121"/>
        <v/>
      </c>
      <c r="BP60" s="4" t="str">
        <f t="shared" si="122"/>
        <v/>
      </c>
      <c r="BQ60" s="4" t="str">
        <f t="shared" si="123"/>
        <v/>
      </c>
      <c r="BR60" s="4" t="str">
        <f t="shared" si="124"/>
        <v/>
      </c>
      <c r="BS60" s="4">
        <f t="shared" si="125"/>
        <v>0</v>
      </c>
      <c r="BT60" s="4" t="str">
        <f t="shared" si="126"/>
        <v>999:99.99</v>
      </c>
      <c r="BU60" s="4" t="str">
        <f t="shared" si="127"/>
        <v>999:99.99</v>
      </c>
      <c r="BV60" s="4" t="str">
        <f t="shared" si="128"/>
        <v>999:99.99</v>
      </c>
      <c r="BW60" s="4" t="str">
        <f t="shared" si="129"/>
        <v>999:99.99</v>
      </c>
      <c r="BX60" s="4" t="str">
        <f t="shared" si="130"/>
        <v>999:99.99</v>
      </c>
      <c r="BY60" s="4" t="str">
        <f t="shared" si="131"/>
        <v>999:99.99</v>
      </c>
      <c r="BZ60" s="4" t="str">
        <f t="shared" si="132"/>
        <v>999:99.99</v>
      </c>
      <c r="CA60" s="4" t="str">
        <f t="shared" si="133"/>
        <v>999:99.99</v>
      </c>
      <c r="CB60" s="4" t="str">
        <f t="shared" si="134"/>
        <v>999:99.99</v>
      </c>
      <c r="CC60" s="4" t="str">
        <f t="shared" si="135"/>
        <v>999:99.99</v>
      </c>
      <c r="CD60" s="4" t="str">
        <f t="shared" si="136"/>
        <v>999:99.99</v>
      </c>
      <c r="CE60" s="4">
        <f t="shared" si="61"/>
        <v>0</v>
      </c>
      <c r="CF60" s="4">
        <f t="shared" si="62"/>
        <v>0</v>
      </c>
      <c r="CG60" s="4">
        <f t="shared" si="63"/>
        <v>0</v>
      </c>
      <c r="CH60" s="4" t="str">
        <f t="shared" si="137"/>
        <v>19000100</v>
      </c>
      <c r="CI60" s="4" t="str">
        <f t="shared" si="138"/>
        <v/>
      </c>
      <c r="CN60" s="4">
        <v>55</v>
      </c>
      <c r="CO60" s="4" t="s">
        <v>264</v>
      </c>
      <c r="CP60" s="4" t="str">
        <f t="shared" si="64"/>
        <v/>
      </c>
      <c r="CQ60" s="4" t="str">
        <f t="shared" si="65"/>
        <v/>
      </c>
      <c r="CW60" s="194" t="str">
        <f t="shared" si="66"/>
        <v/>
      </c>
      <c r="CX60" s="13">
        <f t="shared" si="149"/>
        <v>0</v>
      </c>
      <c r="CY60" s="13">
        <f t="shared" si="139"/>
        <v>0</v>
      </c>
      <c r="CZ60" s="13">
        <f t="shared" si="140"/>
        <v>0</v>
      </c>
      <c r="DA60" s="13">
        <f t="shared" si="141"/>
        <v>0</v>
      </c>
      <c r="DB60" s="13">
        <f t="shared" si="142"/>
        <v>0</v>
      </c>
      <c r="DC60" s="13">
        <f t="shared" si="143"/>
        <v>0</v>
      </c>
      <c r="DD60" s="13">
        <f t="shared" si="144"/>
        <v>0</v>
      </c>
      <c r="DE60" s="13">
        <f t="shared" si="145"/>
        <v>0</v>
      </c>
      <c r="DF60" s="13">
        <f t="shared" si="146"/>
        <v>0</v>
      </c>
      <c r="DG60" s="13">
        <f t="shared" si="147"/>
        <v>0</v>
      </c>
      <c r="DH60" s="13">
        <f t="shared" si="148"/>
        <v>0</v>
      </c>
      <c r="DI60" s="4">
        <f t="shared" si="68"/>
        <v>0</v>
      </c>
      <c r="DJ60" s="4">
        <f t="shared" si="69"/>
        <v>0</v>
      </c>
      <c r="DK60" s="4">
        <f t="shared" si="70"/>
        <v>0</v>
      </c>
      <c r="DL60" s="4">
        <f t="shared" si="71"/>
        <v>0</v>
      </c>
      <c r="DM60" s="4">
        <f t="shared" si="72"/>
        <v>0</v>
      </c>
      <c r="DN60" s="4">
        <f t="shared" si="73"/>
        <v>0</v>
      </c>
      <c r="DO60" s="4">
        <f t="shared" si="74"/>
        <v>0</v>
      </c>
      <c r="DP60" s="4">
        <f t="shared" si="75"/>
        <v>0</v>
      </c>
      <c r="DQ60" s="4">
        <f t="shared" si="76"/>
        <v>0</v>
      </c>
      <c r="DR60" s="4">
        <f t="shared" si="77"/>
        <v>0</v>
      </c>
      <c r="DV60" s="4" t="str">
        <f t="shared" si="78"/>
        <v/>
      </c>
      <c r="DW60" s="4" t="str">
        <f t="shared" si="79"/>
        <v/>
      </c>
      <c r="DX60" s="4" t="str">
        <f t="shared" si="80"/>
        <v/>
      </c>
      <c r="DY60" s="4" t="str">
        <f t="shared" si="81"/>
        <v/>
      </c>
      <c r="DZ60" s="4" t="str">
        <f t="shared" si="82"/>
        <v/>
      </c>
      <c r="EA60" s="4" t="str">
        <f t="shared" si="83"/>
        <v/>
      </c>
    </row>
    <row r="61" spans="1:131" ht="16.5" customHeight="1" x14ac:dyDescent="0.15">
      <c r="A61" s="164" t="str">
        <f t="shared" si="84"/>
        <v/>
      </c>
      <c r="B61" s="94"/>
      <c r="C61" s="163" t="s">
        <v>186</v>
      </c>
      <c r="D61" s="200" t="str">
        <f t="shared" si="94"/>
        <v/>
      </c>
      <c r="E61" s="202" t="str">
        <f t="shared" si="95"/>
        <v/>
      </c>
      <c r="F61" s="202" t="str">
        <f>IF(ISERROR(VLOOKUP(CI61,CJ$6:$CK$41,2,0)),"",VLOOKUP(CI61,CJ$6:$CK$41,2,0))</f>
        <v/>
      </c>
      <c r="G61" s="95"/>
      <c r="H61" s="95"/>
      <c r="I61" s="95"/>
      <c r="J61" s="95"/>
      <c r="K61" s="193" t="str">
        <f t="shared" si="96"/>
        <v/>
      </c>
      <c r="L61" s="148"/>
      <c r="M61" s="127"/>
      <c r="N61" s="148"/>
      <c r="O61" s="127"/>
      <c r="P61" s="148"/>
      <c r="Q61" s="127"/>
      <c r="R61" s="148"/>
      <c r="S61" s="127"/>
      <c r="T61" s="148"/>
      <c r="U61" s="127"/>
      <c r="V61" s="148"/>
      <c r="W61" s="127"/>
      <c r="X61" s="148"/>
      <c r="Y61" s="127"/>
      <c r="Z61" s="148"/>
      <c r="AA61" s="127"/>
      <c r="AB61" s="148"/>
      <c r="AC61" s="127"/>
      <c r="AD61" s="148"/>
      <c r="AE61" s="127"/>
      <c r="AF61" s="148"/>
      <c r="AG61" s="127"/>
      <c r="AH61" s="159" t="str">
        <f t="shared" si="97"/>
        <v/>
      </c>
      <c r="AI61" s="4" t="str">
        <f t="shared" si="98"/>
        <v/>
      </c>
      <c r="AJ61" s="4" t="str">
        <f t="shared" si="99"/>
        <v/>
      </c>
      <c r="AM61" s="4">
        <f t="shared" si="6"/>
        <v>0</v>
      </c>
      <c r="AN61" s="4">
        <f t="shared" si="87"/>
        <v>0</v>
      </c>
      <c r="AO61" s="4" t="str">
        <f t="shared" si="59"/>
        <v/>
      </c>
      <c r="AP61" s="4" t="str">
        <f t="shared" si="7"/>
        <v/>
      </c>
      <c r="AQ61" s="13">
        <f t="shared" si="60"/>
        <v>0</v>
      </c>
      <c r="AR61" s="4" t="str">
        <f t="shared" si="100"/>
        <v/>
      </c>
      <c r="AS61" s="4">
        <v>0</v>
      </c>
      <c r="AT61" s="4" t="str">
        <f t="shared" si="101"/>
        <v xml:space="preserve"> </v>
      </c>
      <c r="AU61" s="4" t="str">
        <f t="shared" si="9"/>
        <v xml:space="preserve">  </v>
      </c>
      <c r="AV61" s="4" t="str">
        <f t="shared" si="102"/>
        <v/>
      </c>
      <c r="AW61" s="4" t="str">
        <f t="shared" si="103"/>
        <v/>
      </c>
      <c r="AX61" s="4" t="str">
        <f t="shared" si="104"/>
        <v/>
      </c>
      <c r="AY61" s="4" t="str">
        <f t="shared" si="105"/>
        <v/>
      </c>
      <c r="AZ61" s="4" t="str">
        <f t="shared" si="106"/>
        <v/>
      </c>
      <c r="BA61" s="4" t="str">
        <f t="shared" si="107"/>
        <v/>
      </c>
      <c r="BB61" s="4" t="str">
        <f t="shared" si="108"/>
        <v/>
      </c>
      <c r="BC61" s="4" t="str">
        <f t="shared" si="109"/>
        <v/>
      </c>
      <c r="BD61" s="4" t="str">
        <f t="shared" si="110"/>
        <v/>
      </c>
      <c r="BE61" s="4" t="str">
        <f t="shared" si="111"/>
        <v/>
      </c>
      <c r="BF61" s="4" t="str">
        <f t="shared" si="112"/>
        <v/>
      </c>
      <c r="BG61" s="4" t="str">
        <f t="shared" si="113"/>
        <v/>
      </c>
      <c r="BH61" s="4" t="str">
        <f t="shared" si="114"/>
        <v/>
      </c>
      <c r="BI61" s="4" t="str">
        <f t="shared" si="115"/>
        <v/>
      </c>
      <c r="BJ61" s="4" t="str">
        <f t="shared" si="116"/>
        <v/>
      </c>
      <c r="BK61" s="4" t="str">
        <f t="shared" si="117"/>
        <v/>
      </c>
      <c r="BL61" s="4" t="str">
        <f t="shared" si="118"/>
        <v/>
      </c>
      <c r="BM61" s="4" t="str">
        <f t="shared" si="119"/>
        <v/>
      </c>
      <c r="BN61" s="4" t="str">
        <f t="shared" si="120"/>
        <v/>
      </c>
      <c r="BO61" s="4" t="str">
        <f t="shared" si="121"/>
        <v/>
      </c>
      <c r="BP61" s="4" t="str">
        <f t="shared" si="122"/>
        <v/>
      </c>
      <c r="BQ61" s="4" t="str">
        <f t="shared" si="123"/>
        <v/>
      </c>
      <c r="BR61" s="4" t="str">
        <f t="shared" si="124"/>
        <v/>
      </c>
      <c r="BS61" s="4">
        <f t="shared" si="125"/>
        <v>0</v>
      </c>
      <c r="BT61" s="4" t="str">
        <f t="shared" si="126"/>
        <v>999:99.99</v>
      </c>
      <c r="BU61" s="4" t="str">
        <f t="shared" si="127"/>
        <v>999:99.99</v>
      </c>
      <c r="BV61" s="4" t="str">
        <f t="shared" si="128"/>
        <v>999:99.99</v>
      </c>
      <c r="BW61" s="4" t="str">
        <f t="shared" si="129"/>
        <v>999:99.99</v>
      </c>
      <c r="BX61" s="4" t="str">
        <f t="shared" si="130"/>
        <v>999:99.99</v>
      </c>
      <c r="BY61" s="4" t="str">
        <f t="shared" si="131"/>
        <v>999:99.99</v>
      </c>
      <c r="BZ61" s="4" t="str">
        <f t="shared" si="132"/>
        <v>999:99.99</v>
      </c>
      <c r="CA61" s="4" t="str">
        <f t="shared" si="133"/>
        <v>999:99.99</v>
      </c>
      <c r="CB61" s="4" t="str">
        <f t="shared" si="134"/>
        <v>999:99.99</v>
      </c>
      <c r="CC61" s="4" t="str">
        <f t="shared" si="135"/>
        <v>999:99.99</v>
      </c>
      <c r="CD61" s="4" t="str">
        <f t="shared" si="136"/>
        <v>999:99.99</v>
      </c>
      <c r="CE61" s="4">
        <f t="shared" si="61"/>
        <v>0</v>
      </c>
      <c r="CF61" s="4">
        <f t="shared" si="62"/>
        <v>0</v>
      </c>
      <c r="CG61" s="4">
        <f t="shared" si="63"/>
        <v>0</v>
      </c>
      <c r="CH61" s="4" t="str">
        <f t="shared" si="137"/>
        <v>19000100</v>
      </c>
      <c r="CI61" s="4" t="str">
        <f t="shared" si="138"/>
        <v/>
      </c>
      <c r="CN61" s="4">
        <v>56</v>
      </c>
      <c r="CO61" s="4" t="s">
        <v>265</v>
      </c>
      <c r="CP61" s="4" t="str">
        <f t="shared" si="64"/>
        <v/>
      </c>
      <c r="CQ61" s="4" t="str">
        <f t="shared" si="65"/>
        <v/>
      </c>
      <c r="CW61" s="194" t="str">
        <f t="shared" si="66"/>
        <v/>
      </c>
      <c r="CX61" s="13">
        <f t="shared" si="149"/>
        <v>0</v>
      </c>
      <c r="CY61" s="13">
        <f t="shared" si="139"/>
        <v>0</v>
      </c>
      <c r="CZ61" s="13">
        <f t="shared" si="140"/>
        <v>0</v>
      </c>
      <c r="DA61" s="13">
        <f t="shared" si="141"/>
        <v>0</v>
      </c>
      <c r="DB61" s="13">
        <f t="shared" si="142"/>
        <v>0</v>
      </c>
      <c r="DC61" s="13">
        <f t="shared" si="143"/>
        <v>0</v>
      </c>
      <c r="DD61" s="13">
        <f t="shared" si="144"/>
        <v>0</v>
      </c>
      <c r="DE61" s="13">
        <f t="shared" si="145"/>
        <v>0</v>
      </c>
      <c r="DF61" s="13">
        <f t="shared" si="146"/>
        <v>0</v>
      </c>
      <c r="DG61" s="13">
        <f t="shared" si="147"/>
        <v>0</v>
      </c>
      <c r="DH61" s="13">
        <f t="shared" si="148"/>
        <v>0</v>
      </c>
      <c r="DI61" s="4">
        <f t="shared" si="68"/>
        <v>0</v>
      </c>
      <c r="DJ61" s="4">
        <f t="shared" si="69"/>
        <v>0</v>
      </c>
      <c r="DK61" s="4">
        <f t="shared" si="70"/>
        <v>0</v>
      </c>
      <c r="DL61" s="4">
        <f t="shared" si="71"/>
        <v>0</v>
      </c>
      <c r="DM61" s="4">
        <f t="shared" si="72"/>
        <v>0</v>
      </c>
      <c r="DN61" s="4">
        <f t="shared" si="73"/>
        <v>0</v>
      </c>
      <c r="DO61" s="4">
        <f t="shared" si="74"/>
        <v>0</v>
      </c>
      <c r="DP61" s="4">
        <f t="shared" si="75"/>
        <v>0</v>
      </c>
      <c r="DQ61" s="4">
        <f t="shared" si="76"/>
        <v>0</v>
      </c>
      <c r="DR61" s="4">
        <f t="shared" si="77"/>
        <v>0</v>
      </c>
      <c r="DV61" s="4" t="str">
        <f t="shared" si="78"/>
        <v/>
      </c>
      <c r="DW61" s="4" t="str">
        <f t="shared" si="79"/>
        <v/>
      </c>
      <c r="DX61" s="4" t="str">
        <f t="shared" si="80"/>
        <v/>
      </c>
      <c r="DY61" s="4" t="str">
        <f t="shared" si="81"/>
        <v/>
      </c>
      <c r="DZ61" s="4" t="str">
        <f t="shared" si="82"/>
        <v/>
      </c>
      <c r="EA61" s="4" t="str">
        <f t="shared" si="83"/>
        <v/>
      </c>
    </row>
    <row r="62" spans="1:131" ht="16.5" customHeight="1" x14ac:dyDescent="0.15">
      <c r="A62" s="164" t="str">
        <f t="shared" si="84"/>
        <v/>
      </c>
      <c r="B62" s="94"/>
      <c r="C62" s="163" t="s">
        <v>186</v>
      </c>
      <c r="D62" s="200" t="str">
        <f t="shared" si="94"/>
        <v/>
      </c>
      <c r="E62" s="202" t="str">
        <f t="shared" si="95"/>
        <v/>
      </c>
      <c r="F62" s="202" t="str">
        <f>IF(ISERROR(VLOOKUP(CI62,CJ$6:$CK$41,2,0)),"",VLOOKUP(CI62,CJ$6:$CK$41,2,0))</f>
        <v/>
      </c>
      <c r="G62" s="95"/>
      <c r="H62" s="95"/>
      <c r="I62" s="95"/>
      <c r="J62" s="95"/>
      <c r="K62" s="193" t="str">
        <f t="shared" si="96"/>
        <v/>
      </c>
      <c r="L62" s="148"/>
      <c r="M62" s="127"/>
      <c r="N62" s="148"/>
      <c r="O62" s="127"/>
      <c r="P62" s="148"/>
      <c r="Q62" s="127"/>
      <c r="R62" s="148"/>
      <c r="S62" s="127"/>
      <c r="T62" s="148"/>
      <c r="U62" s="127"/>
      <c r="V62" s="148"/>
      <c r="W62" s="127"/>
      <c r="X62" s="148"/>
      <c r="Y62" s="127"/>
      <c r="Z62" s="148"/>
      <c r="AA62" s="127"/>
      <c r="AB62" s="148"/>
      <c r="AC62" s="127"/>
      <c r="AD62" s="148"/>
      <c r="AE62" s="127"/>
      <c r="AF62" s="148"/>
      <c r="AG62" s="127"/>
      <c r="AH62" s="159" t="str">
        <f t="shared" si="97"/>
        <v/>
      </c>
      <c r="AI62" s="4" t="str">
        <f t="shared" si="98"/>
        <v/>
      </c>
      <c r="AJ62" s="4" t="str">
        <f t="shared" si="99"/>
        <v/>
      </c>
      <c r="AM62" s="4">
        <f t="shared" si="6"/>
        <v>0</v>
      </c>
      <c r="AN62" s="4">
        <f t="shared" si="87"/>
        <v>0</v>
      </c>
      <c r="AO62" s="4" t="str">
        <f t="shared" si="59"/>
        <v/>
      </c>
      <c r="AP62" s="4" t="str">
        <f t="shared" si="7"/>
        <v/>
      </c>
      <c r="AQ62" s="13">
        <f t="shared" si="60"/>
        <v>0</v>
      </c>
      <c r="AR62" s="4" t="str">
        <f t="shared" si="100"/>
        <v/>
      </c>
      <c r="AS62" s="4">
        <v>0</v>
      </c>
      <c r="AT62" s="4" t="str">
        <f t="shared" si="101"/>
        <v xml:space="preserve"> </v>
      </c>
      <c r="AU62" s="4" t="str">
        <f t="shared" si="9"/>
        <v xml:space="preserve">  </v>
      </c>
      <c r="AV62" s="4" t="str">
        <f t="shared" si="102"/>
        <v/>
      </c>
      <c r="AW62" s="4" t="str">
        <f t="shared" si="103"/>
        <v/>
      </c>
      <c r="AX62" s="4" t="str">
        <f t="shared" si="104"/>
        <v/>
      </c>
      <c r="AY62" s="4" t="str">
        <f t="shared" si="105"/>
        <v/>
      </c>
      <c r="AZ62" s="4" t="str">
        <f t="shared" si="106"/>
        <v/>
      </c>
      <c r="BA62" s="4" t="str">
        <f t="shared" si="107"/>
        <v/>
      </c>
      <c r="BB62" s="4" t="str">
        <f t="shared" si="108"/>
        <v/>
      </c>
      <c r="BC62" s="4" t="str">
        <f t="shared" si="109"/>
        <v/>
      </c>
      <c r="BD62" s="4" t="str">
        <f t="shared" si="110"/>
        <v/>
      </c>
      <c r="BE62" s="4" t="str">
        <f t="shared" si="111"/>
        <v/>
      </c>
      <c r="BF62" s="4" t="str">
        <f t="shared" si="112"/>
        <v/>
      </c>
      <c r="BG62" s="4" t="str">
        <f t="shared" si="113"/>
        <v/>
      </c>
      <c r="BH62" s="4" t="str">
        <f t="shared" si="114"/>
        <v/>
      </c>
      <c r="BI62" s="4" t="str">
        <f t="shared" si="115"/>
        <v/>
      </c>
      <c r="BJ62" s="4" t="str">
        <f t="shared" si="116"/>
        <v/>
      </c>
      <c r="BK62" s="4" t="str">
        <f t="shared" si="117"/>
        <v/>
      </c>
      <c r="BL62" s="4" t="str">
        <f t="shared" si="118"/>
        <v/>
      </c>
      <c r="BM62" s="4" t="str">
        <f t="shared" si="119"/>
        <v/>
      </c>
      <c r="BN62" s="4" t="str">
        <f t="shared" si="120"/>
        <v/>
      </c>
      <c r="BO62" s="4" t="str">
        <f t="shared" si="121"/>
        <v/>
      </c>
      <c r="BP62" s="4" t="str">
        <f t="shared" si="122"/>
        <v/>
      </c>
      <c r="BQ62" s="4" t="str">
        <f t="shared" si="123"/>
        <v/>
      </c>
      <c r="BR62" s="4" t="str">
        <f t="shared" si="124"/>
        <v/>
      </c>
      <c r="BS62" s="4">
        <f t="shared" si="125"/>
        <v>0</v>
      </c>
      <c r="BT62" s="4" t="str">
        <f t="shared" si="126"/>
        <v>999:99.99</v>
      </c>
      <c r="BU62" s="4" t="str">
        <f t="shared" si="127"/>
        <v>999:99.99</v>
      </c>
      <c r="BV62" s="4" t="str">
        <f t="shared" si="128"/>
        <v>999:99.99</v>
      </c>
      <c r="BW62" s="4" t="str">
        <f t="shared" si="129"/>
        <v>999:99.99</v>
      </c>
      <c r="BX62" s="4" t="str">
        <f t="shared" si="130"/>
        <v>999:99.99</v>
      </c>
      <c r="BY62" s="4" t="str">
        <f t="shared" si="131"/>
        <v>999:99.99</v>
      </c>
      <c r="BZ62" s="4" t="str">
        <f t="shared" si="132"/>
        <v>999:99.99</v>
      </c>
      <c r="CA62" s="4" t="str">
        <f t="shared" si="133"/>
        <v>999:99.99</v>
      </c>
      <c r="CB62" s="4" t="str">
        <f t="shared" si="134"/>
        <v>999:99.99</v>
      </c>
      <c r="CC62" s="4" t="str">
        <f t="shared" si="135"/>
        <v>999:99.99</v>
      </c>
      <c r="CD62" s="4" t="str">
        <f t="shared" si="136"/>
        <v>999:99.99</v>
      </c>
      <c r="CE62" s="4">
        <f t="shared" si="61"/>
        <v>0</v>
      </c>
      <c r="CF62" s="4">
        <f t="shared" si="62"/>
        <v>0</v>
      </c>
      <c r="CG62" s="4">
        <f t="shared" si="63"/>
        <v>0</v>
      </c>
      <c r="CH62" s="4" t="str">
        <f t="shared" si="137"/>
        <v>19000100</v>
      </c>
      <c r="CI62" s="4" t="str">
        <f t="shared" si="138"/>
        <v/>
      </c>
      <c r="CN62" s="4">
        <v>57</v>
      </c>
      <c r="CO62" s="4" t="s">
        <v>265</v>
      </c>
      <c r="CP62" s="4" t="str">
        <f t="shared" si="64"/>
        <v/>
      </c>
      <c r="CQ62" s="4" t="str">
        <f t="shared" si="65"/>
        <v/>
      </c>
      <c r="CW62" s="194" t="str">
        <f t="shared" si="66"/>
        <v/>
      </c>
      <c r="CX62" s="13">
        <f t="shared" si="149"/>
        <v>0</v>
      </c>
      <c r="CY62" s="13">
        <f t="shared" si="139"/>
        <v>0</v>
      </c>
      <c r="CZ62" s="13">
        <f t="shared" si="140"/>
        <v>0</v>
      </c>
      <c r="DA62" s="13">
        <f t="shared" si="141"/>
        <v>0</v>
      </c>
      <c r="DB62" s="13">
        <f t="shared" si="142"/>
        <v>0</v>
      </c>
      <c r="DC62" s="13">
        <f t="shared" si="143"/>
        <v>0</v>
      </c>
      <c r="DD62" s="13">
        <f t="shared" si="144"/>
        <v>0</v>
      </c>
      <c r="DE62" s="13">
        <f t="shared" si="145"/>
        <v>0</v>
      </c>
      <c r="DF62" s="13">
        <f t="shared" si="146"/>
        <v>0</v>
      </c>
      <c r="DG62" s="13">
        <f t="shared" si="147"/>
        <v>0</v>
      </c>
      <c r="DH62" s="13">
        <f t="shared" si="148"/>
        <v>0</v>
      </c>
      <c r="DI62" s="4">
        <f t="shared" si="68"/>
        <v>0</v>
      </c>
      <c r="DJ62" s="4">
        <f t="shared" si="69"/>
        <v>0</v>
      </c>
      <c r="DK62" s="4">
        <f t="shared" si="70"/>
        <v>0</v>
      </c>
      <c r="DL62" s="4">
        <f t="shared" si="71"/>
        <v>0</v>
      </c>
      <c r="DM62" s="4">
        <f t="shared" si="72"/>
        <v>0</v>
      </c>
      <c r="DN62" s="4">
        <f t="shared" si="73"/>
        <v>0</v>
      </c>
      <c r="DO62" s="4">
        <f t="shared" si="74"/>
        <v>0</v>
      </c>
      <c r="DP62" s="4">
        <f t="shared" si="75"/>
        <v>0</v>
      </c>
      <c r="DQ62" s="4">
        <f t="shared" si="76"/>
        <v>0</v>
      </c>
      <c r="DR62" s="4">
        <f t="shared" si="77"/>
        <v>0</v>
      </c>
      <c r="DV62" s="4" t="str">
        <f t="shared" si="78"/>
        <v/>
      </c>
      <c r="DW62" s="4" t="str">
        <f t="shared" si="79"/>
        <v/>
      </c>
      <c r="DX62" s="4" t="str">
        <f t="shared" si="80"/>
        <v/>
      </c>
      <c r="DY62" s="4" t="str">
        <f t="shared" si="81"/>
        <v/>
      </c>
      <c r="DZ62" s="4" t="str">
        <f t="shared" si="82"/>
        <v/>
      </c>
      <c r="EA62" s="4" t="str">
        <f t="shared" si="83"/>
        <v/>
      </c>
    </row>
    <row r="63" spans="1:131" ht="16.5" customHeight="1" x14ac:dyDescent="0.15">
      <c r="A63" s="164" t="str">
        <f t="shared" si="84"/>
        <v/>
      </c>
      <c r="B63" s="94"/>
      <c r="C63" s="163" t="s">
        <v>186</v>
      </c>
      <c r="D63" s="200" t="str">
        <f t="shared" si="94"/>
        <v/>
      </c>
      <c r="E63" s="202" t="str">
        <f t="shared" si="95"/>
        <v/>
      </c>
      <c r="F63" s="202" t="str">
        <f>IF(ISERROR(VLOOKUP(CI63,CJ$6:$CK$41,2,0)),"",VLOOKUP(CI63,CJ$6:$CK$41,2,0))</f>
        <v/>
      </c>
      <c r="G63" s="95"/>
      <c r="H63" s="95"/>
      <c r="I63" s="95"/>
      <c r="J63" s="95"/>
      <c r="K63" s="193" t="str">
        <f t="shared" si="96"/>
        <v/>
      </c>
      <c r="L63" s="148"/>
      <c r="M63" s="127"/>
      <c r="N63" s="148"/>
      <c r="O63" s="127"/>
      <c r="P63" s="148"/>
      <c r="Q63" s="127"/>
      <c r="R63" s="148"/>
      <c r="S63" s="127"/>
      <c r="T63" s="148"/>
      <c r="U63" s="127"/>
      <c r="V63" s="148"/>
      <c r="W63" s="127"/>
      <c r="X63" s="148"/>
      <c r="Y63" s="127"/>
      <c r="Z63" s="148"/>
      <c r="AA63" s="127"/>
      <c r="AB63" s="148"/>
      <c r="AC63" s="127"/>
      <c r="AD63" s="148"/>
      <c r="AE63" s="127"/>
      <c r="AF63" s="148"/>
      <c r="AG63" s="127"/>
      <c r="AH63" s="159" t="str">
        <f t="shared" si="97"/>
        <v/>
      </c>
      <c r="AI63" s="4" t="str">
        <f t="shared" si="98"/>
        <v/>
      </c>
      <c r="AJ63" s="4" t="str">
        <f t="shared" si="99"/>
        <v/>
      </c>
      <c r="AM63" s="4">
        <f t="shared" si="6"/>
        <v>0</v>
      </c>
      <c r="AN63" s="4">
        <f t="shared" si="87"/>
        <v>0</v>
      </c>
      <c r="AO63" s="4" t="str">
        <f t="shared" si="59"/>
        <v/>
      </c>
      <c r="AP63" s="4" t="str">
        <f t="shared" si="7"/>
        <v/>
      </c>
      <c r="AQ63" s="13">
        <f t="shared" si="60"/>
        <v>0</v>
      </c>
      <c r="AR63" s="4" t="str">
        <f t="shared" si="100"/>
        <v/>
      </c>
      <c r="AS63" s="4">
        <v>0</v>
      </c>
      <c r="AT63" s="4" t="str">
        <f t="shared" si="101"/>
        <v xml:space="preserve"> </v>
      </c>
      <c r="AU63" s="4" t="str">
        <f t="shared" si="9"/>
        <v xml:space="preserve">  </v>
      </c>
      <c r="AV63" s="4" t="str">
        <f t="shared" si="102"/>
        <v/>
      </c>
      <c r="AW63" s="4" t="str">
        <f t="shared" si="103"/>
        <v/>
      </c>
      <c r="AX63" s="4" t="str">
        <f t="shared" si="104"/>
        <v/>
      </c>
      <c r="AY63" s="4" t="str">
        <f t="shared" si="105"/>
        <v/>
      </c>
      <c r="AZ63" s="4" t="str">
        <f t="shared" si="106"/>
        <v/>
      </c>
      <c r="BA63" s="4" t="str">
        <f t="shared" si="107"/>
        <v/>
      </c>
      <c r="BB63" s="4" t="str">
        <f t="shared" si="108"/>
        <v/>
      </c>
      <c r="BC63" s="4" t="str">
        <f t="shared" si="109"/>
        <v/>
      </c>
      <c r="BD63" s="4" t="str">
        <f t="shared" si="110"/>
        <v/>
      </c>
      <c r="BE63" s="4" t="str">
        <f t="shared" si="111"/>
        <v/>
      </c>
      <c r="BF63" s="4" t="str">
        <f t="shared" si="112"/>
        <v/>
      </c>
      <c r="BG63" s="4" t="str">
        <f t="shared" si="113"/>
        <v/>
      </c>
      <c r="BH63" s="4" t="str">
        <f t="shared" si="114"/>
        <v/>
      </c>
      <c r="BI63" s="4" t="str">
        <f t="shared" si="115"/>
        <v/>
      </c>
      <c r="BJ63" s="4" t="str">
        <f t="shared" si="116"/>
        <v/>
      </c>
      <c r="BK63" s="4" t="str">
        <f t="shared" si="117"/>
        <v/>
      </c>
      <c r="BL63" s="4" t="str">
        <f t="shared" si="118"/>
        <v/>
      </c>
      <c r="BM63" s="4" t="str">
        <f t="shared" si="119"/>
        <v/>
      </c>
      <c r="BN63" s="4" t="str">
        <f t="shared" si="120"/>
        <v/>
      </c>
      <c r="BO63" s="4" t="str">
        <f t="shared" si="121"/>
        <v/>
      </c>
      <c r="BP63" s="4" t="str">
        <f t="shared" si="122"/>
        <v/>
      </c>
      <c r="BQ63" s="4" t="str">
        <f t="shared" si="123"/>
        <v/>
      </c>
      <c r="BR63" s="4" t="str">
        <f t="shared" si="124"/>
        <v/>
      </c>
      <c r="BS63" s="4">
        <f t="shared" si="125"/>
        <v>0</v>
      </c>
      <c r="BT63" s="4" t="str">
        <f t="shared" si="126"/>
        <v>999:99.99</v>
      </c>
      <c r="BU63" s="4" t="str">
        <f t="shared" si="127"/>
        <v>999:99.99</v>
      </c>
      <c r="BV63" s="4" t="str">
        <f t="shared" si="128"/>
        <v>999:99.99</v>
      </c>
      <c r="BW63" s="4" t="str">
        <f t="shared" si="129"/>
        <v>999:99.99</v>
      </c>
      <c r="BX63" s="4" t="str">
        <f t="shared" si="130"/>
        <v>999:99.99</v>
      </c>
      <c r="BY63" s="4" t="str">
        <f t="shared" si="131"/>
        <v>999:99.99</v>
      </c>
      <c r="BZ63" s="4" t="str">
        <f t="shared" si="132"/>
        <v>999:99.99</v>
      </c>
      <c r="CA63" s="4" t="str">
        <f t="shared" si="133"/>
        <v>999:99.99</v>
      </c>
      <c r="CB63" s="4" t="str">
        <f t="shared" si="134"/>
        <v>999:99.99</v>
      </c>
      <c r="CC63" s="4" t="str">
        <f t="shared" si="135"/>
        <v>999:99.99</v>
      </c>
      <c r="CD63" s="4" t="str">
        <f t="shared" si="136"/>
        <v>999:99.99</v>
      </c>
      <c r="CE63" s="4">
        <f t="shared" si="61"/>
        <v>0</v>
      </c>
      <c r="CF63" s="4">
        <f t="shared" si="62"/>
        <v>0</v>
      </c>
      <c r="CG63" s="4">
        <f t="shared" si="63"/>
        <v>0</v>
      </c>
      <c r="CH63" s="4" t="str">
        <f t="shared" si="137"/>
        <v>19000100</v>
      </c>
      <c r="CI63" s="4" t="str">
        <f t="shared" si="138"/>
        <v/>
      </c>
      <c r="CN63" s="4">
        <v>58</v>
      </c>
      <c r="CO63" s="4" t="s">
        <v>265</v>
      </c>
      <c r="CP63" s="4" t="str">
        <f t="shared" si="64"/>
        <v/>
      </c>
      <c r="CQ63" s="4" t="str">
        <f t="shared" si="65"/>
        <v/>
      </c>
      <c r="CW63" s="194" t="str">
        <f t="shared" si="66"/>
        <v/>
      </c>
      <c r="CX63" s="13">
        <f t="shared" si="149"/>
        <v>0</v>
      </c>
      <c r="CY63" s="13">
        <f t="shared" si="139"/>
        <v>0</v>
      </c>
      <c r="CZ63" s="13">
        <f t="shared" si="140"/>
        <v>0</v>
      </c>
      <c r="DA63" s="13">
        <f t="shared" si="141"/>
        <v>0</v>
      </c>
      <c r="DB63" s="13">
        <f t="shared" si="142"/>
        <v>0</v>
      </c>
      <c r="DC63" s="13">
        <f t="shared" si="143"/>
        <v>0</v>
      </c>
      <c r="DD63" s="13">
        <f t="shared" si="144"/>
        <v>0</v>
      </c>
      <c r="DE63" s="13">
        <f t="shared" si="145"/>
        <v>0</v>
      </c>
      <c r="DF63" s="13">
        <f t="shared" si="146"/>
        <v>0</v>
      </c>
      <c r="DG63" s="13">
        <f t="shared" si="147"/>
        <v>0</v>
      </c>
      <c r="DH63" s="13">
        <f t="shared" si="148"/>
        <v>0</v>
      </c>
      <c r="DI63" s="4">
        <f t="shared" si="68"/>
        <v>0</v>
      </c>
      <c r="DJ63" s="4">
        <f t="shared" si="69"/>
        <v>0</v>
      </c>
      <c r="DK63" s="4">
        <f t="shared" si="70"/>
        <v>0</v>
      </c>
      <c r="DL63" s="4">
        <f t="shared" si="71"/>
        <v>0</v>
      </c>
      <c r="DM63" s="4">
        <f t="shared" si="72"/>
        <v>0</v>
      </c>
      <c r="DN63" s="4">
        <f t="shared" si="73"/>
        <v>0</v>
      </c>
      <c r="DO63" s="4">
        <f t="shared" si="74"/>
        <v>0</v>
      </c>
      <c r="DP63" s="4">
        <f t="shared" si="75"/>
        <v>0</v>
      </c>
      <c r="DQ63" s="4">
        <f t="shared" si="76"/>
        <v>0</v>
      </c>
      <c r="DR63" s="4">
        <f t="shared" si="77"/>
        <v>0</v>
      </c>
      <c r="DV63" s="4" t="str">
        <f t="shared" si="78"/>
        <v/>
      </c>
      <c r="DW63" s="4" t="str">
        <f t="shared" si="79"/>
        <v/>
      </c>
      <c r="DX63" s="4" t="str">
        <f t="shared" si="80"/>
        <v/>
      </c>
      <c r="DY63" s="4" t="str">
        <f t="shared" si="81"/>
        <v/>
      </c>
      <c r="DZ63" s="4" t="str">
        <f t="shared" si="82"/>
        <v/>
      </c>
      <c r="EA63" s="4" t="str">
        <f t="shared" si="83"/>
        <v/>
      </c>
    </row>
    <row r="64" spans="1:131" ht="16.5" customHeight="1" x14ac:dyDescent="0.15">
      <c r="A64" s="164" t="str">
        <f t="shared" si="84"/>
        <v/>
      </c>
      <c r="B64" s="94"/>
      <c r="C64" s="163" t="s">
        <v>186</v>
      </c>
      <c r="D64" s="200" t="str">
        <f t="shared" si="94"/>
        <v/>
      </c>
      <c r="E64" s="202" t="str">
        <f t="shared" si="95"/>
        <v/>
      </c>
      <c r="F64" s="202" t="str">
        <f>IF(ISERROR(VLOOKUP(CI64,CJ$6:$CK$41,2,0)),"",VLOOKUP(CI64,CJ$6:$CK$41,2,0))</f>
        <v/>
      </c>
      <c r="G64" s="95"/>
      <c r="H64" s="95"/>
      <c r="I64" s="95"/>
      <c r="J64" s="95"/>
      <c r="K64" s="193" t="str">
        <f t="shared" si="96"/>
        <v/>
      </c>
      <c r="L64" s="148"/>
      <c r="M64" s="127"/>
      <c r="N64" s="148"/>
      <c r="O64" s="127"/>
      <c r="P64" s="148"/>
      <c r="Q64" s="127"/>
      <c r="R64" s="148"/>
      <c r="S64" s="127"/>
      <c r="T64" s="148"/>
      <c r="U64" s="127"/>
      <c r="V64" s="148"/>
      <c r="W64" s="127"/>
      <c r="X64" s="148"/>
      <c r="Y64" s="127"/>
      <c r="Z64" s="148"/>
      <c r="AA64" s="127"/>
      <c r="AB64" s="148"/>
      <c r="AC64" s="127"/>
      <c r="AD64" s="148"/>
      <c r="AE64" s="127"/>
      <c r="AF64" s="148"/>
      <c r="AG64" s="127"/>
      <c r="AH64" s="159" t="str">
        <f t="shared" si="97"/>
        <v/>
      </c>
      <c r="AI64" s="4" t="str">
        <f t="shared" si="98"/>
        <v/>
      </c>
      <c r="AJ64" s="4" t="str">
        <f t="shared" si="99"/>
        <v/>
      </c>
      <c r="AM64" s="4">
        <f t="shared" si="6"/>
        <v>0</v>
      </c>
      <c r="AN64" s="4">
        <f t="shared" si="87"/>
        <v>0</v>
      </c>
      <c r="AO64" s="4" t="str">
        <f t="shared" si="59"/>
        <v/>
      </c>
      <c r="AP64" s="4" t="str">
        <f t="shared" si="7"/>
        <v/>
      </c>
      <c r="AQ64" s="13">
        <f t="shared" si="60"/>
        <v>0</v>
      </c>
      <c r="AR64" s="4" t="str">
        <f t="shared" si="100"/>
        <v/>
      </c>
      <c r="AS64" s="4">
        <v>0</v>
      </c>
      <c r="AT64" s="4" t="str">
        <f t="shared" si="101"/>
        <v xml:space="preserve"> </v>
      </c>
      <c r="AU64" s="4" t="str">
        <f t="shared" si="9"/>
        <v xml:space="preserve">  </v>
      </c>
      <c r="AV64" s="4" t="str">
        <f t="shared" si="102"/>
        <v/>
      </c>
      <c r="AW64" s="4" t="str">
        <f t="shared" si="103"/>
        <v/>
      </c>
      <c r="AX64" s="4" t="str">
        <f t="shared" si="104"/>
        <v/>
      </c>
      <c r="AY64" s="4" t="str">
        <f t="shared" si="105"/>
        <v/>
      </c>
      <c r="AZ64" s="4" t="str">
        <f t="shared" si="106"/>
        <v/>
      </c>
      <c r="BA64" s="4" t="str">
        <f t="shared" si="107"/>
        <v/>
      </c>
      <c r="BB64" s="4" t="str">
        <f t="shared" si="108"/>
        <v/>
      </c>
      <c r="BC64" s="4" t="str">
        <f t="shared" si="109"/>
        <v/>
      </c>
      <c r="BD64" s="4" t="str">
        <f t="shared" si="110"/>
        <v/>
      </c>
      <c r="BE64" s="4" t="str">
        <f t="shared" si="111"/>
        <v/>
      </c>
      <c r="BF64" s="4" t="str">
        <f t="shared" si="112"/>
        <v/>
      </c>
      <c r="BG64" s="4" t="str">
        <f t="shared" si="113"/>
        <v/>
      </c>
      <c r="BH64" s="4" t="str">
        <f t="shared" si="114"/>
        <v/>
      </c>
      <c r="BI64" s="4" t="str">
        <f t="shared" si="115"/>
        <v/>
      </c>
      <c r="BJ64" s="4" t="str">
        <f t="shared" si="116"/>
        <v/>
      </c>
      <c r="BK64" s="4" t="str">
        <f t="shared" si="117"/>
        <v/>
      </c>
      <c r="BL64" s="4" t="str">
        <f t="shared" si="118"/>
        <v/>
      </c>
      <c r="BM64" s="4" t="str">
        <f t="shared" si="119"/>
        <v/>
      </c>
      <c r="BN64" s="4" t="str">
        <f t="shared" si="120"/>
        <v/>
      </c>
      <c r="BO64" s="4" t="str">
        <f t="shared" si="121"/>
        <v/>
      </c>
      <c r="BP64" s="4" t="str">
        <f t="shared" si="122"/>
        <v/>
      </c>
      <c r="BQ64" s="4" t="str">
        <f t="shared" si="123"/>
        <v/>
      </c>
      <c r="BR64" s="4" t="str">
        <f t="shared" si="124"/>
        <v/>
      </c>
      <c r="BS64" s="4">
        <f t="shared" si="125"/>
        <v>0</v>
      </c>
      <c r="BT64" s="4" t="str">
        <f t="shared" si="126"/>
        <v>999:99.99</v>
      </c>
      <c r="BU64" s="4" t="str">
        <f t="shared" si="127"/>
        <v>999:99.99</v>
      </c>
      <c r="BV64" s="4" t="str">
        <f t="shared" si="128"/>
        <v>999:99.99</v>
      </c>
      <c r="BW64" s="4" t="str">
        <f t="shared" si="129"/>
        <v>999:99.99</v>
      </c>
      <c r="BX64" s="4" t="str">
        <f t="shared" si="130"/>
        <v>999:99.99</v>
      </c>
      <c r="BY64" s="4" t="str">
        <f t="shared" si="131"/>
        <v>999:99.99</v>
      </c>
      <c r="BZ64" s="4" t="str">
        <f t="shared" si="132"/>
        <v>999:99.99</v>
      </c>
      <c r="CA64" s="4" t="str">
        <f t="shared" si="133"/>
        <v>999:99.99</v>
      </c>
      <c r="CB64" s="4" t="str">
        <f t="shared" si="134"/>
        <v>999:99.99</v>
      </c>
      <c r="CC64" s="4" t="str">
        <f t="shared" si="135"/>
        <v>999:99.99</v>
      </c>
      <c r="CD64" s="4" t="str">
        <f t="shared" si="136"/>
        <v>999:99.99</v>
      </c>
      <c r="CE64" s="4">
        <f t="shared" si="61"/>
        <v>0</v>
      </c>
      <c r="CF64" s="4">
        <f t="shared" si="62"/>
        <v>0</v>
      </c>
      <c r="CG64" s="4">
        <f t="shared" si="63"/>
        <v>0</v>
      </c>
      <c r="CH64" s="4" t="str">
        <f t="shared" si="137"/>
        <v>19000100</v>
      </c>
      <c r="CI64" s="4" t="str">
        <f t="shared" si="138"/>
        <v/>
      </c>
      <c r="CN64" s="4">
        <v>59</v>
      </c>
      <c r="CO64" s="4" t="s">
        <v>265</v>
      </c>
      <c r="CP64" s="4" t="str">
        <f t="shared" si="64"/>
        <v/>
      </c>
      <c r="CQ64" s="4" t="str">
        <f t="shared" si="65"/>
        <v/>
      </c>
      <c r="CW64" s="194" t="str">
        <f t="shared" si="66"/>
        <v/>
      </c>
      <c r="CX64" s="13">
        <f t="shared" si="149"/>
        <v>0</v>
      </c>
      <c r="CY64" s="13">
        <f t="shared" si="139"/>
        <v>0</v>
      </c>
      <c r="CZ64" s="13">
        <f t="shared" si="140"/>
        <v>0</v>
      </c>
      <c r="DA64" s="13">
        <f t="shared" si="141"/>
        <v>0</v>
      </c>
      <c r="DB64" s="13">
        <f t="shared" si="142"/>
        <v>0</v>
      </c>
      <c r="DC64" s="13">
        <f t="shared" si="143"/>
        <v>0</v>
      </c>
      <c r="DD64" s="13">
        <f t="shared" si="144"/>
        <v>0</v>
      </c>
      <c r="DE64" s="13">
        <f t="shared" si="145"/>
        <v>0</v>
      </c>
      <c r="DF64" s="13">
        <f t="shared" si="146"/>
        <v>0</v>
      </c>
      <c r="DG64" s="13">
        <f t="shared" si="147"/>
        <v>0</v>
      </c>
      <c r="DH64" s="13">
        <f t="shared" si="148"/>
        <v>0</v>
      </c>
      <c r="DI64" s="4">
        <f t="shared" si="68"/>
        <v>0</v>
      </c>
      <c r="DJ64" s="4">
        <f t="shared" si="69"/>
        <v>0</v>
      </c>
      <c r="DK64" s="4">
        <f t="shared" si="70"/>
        <v>0</v>
      </c>
      <c r="DL64" s="4">
        <f t="shared" si="71"/>
        <v>0</v>
      </c>
      <c r="DM64" s="4">
        <f t="shared" si="72"/>
        <v>0</v>
      </c>
      <c r="DN64" s="4">
        <f t="shared" si="73"/>
        <v>0</v>
      </c>
      <c r="DO64" s="4">
        <f t="shared" si="74"/>
        <v>0</v>
      </c>
      <c r="DP64" s="4">
        <f t="shared" si="75"/>
        <v>0</v>
      </c>
      <c r="DQ64" s="4">
        <f t="shared" si="76"/>
        <v>0</v>
      </c>
      <c r="DR64" s="4">
        <f t="shared" si="77"/>
        <v>0</v>
      </c>
      <c r="DV64" s="4" t="str">
        <f t="shared" si="78"/>
        <v/>
      </c>
      <c r="DW64" s="4" t="str">
        <f t="shared" si="79"/>
        <v/>
      </c>
      <c r="DX64" s="4" t="str">
        <f t="shared" si="80"/>
        <v/>
      </c>
      <c r="DY64" s="4" t="str">
        <f t="shared" si="81"/>
        <v/>
      </c>
      <c r="DZ64" s="4" t="str">
        <f t="shared" si="82"/>
        <v/>
      </c>
      <c r="EA64" s="4" t="str">
        <f t="shared" si="83"/>
        <v/>
      </c>
    </row>
    <row r="65" spans="1:132" ht="16.5" customHeight="1" x14ac:dyDescent="0.15">
      <c r="A65" s="164" t="str">
        <f t="shared" si="84"/>
        <v/>
      </c>
      <c r="B65" s="94"/>
      <c r="C65" s="163" t="s">
        <v>186</v>
      </c>
      <c r="D65" s="200" t="str">
        <f t="shared" si="94"/>
        <v/>
      </c>
      <c r="E65" s="202" t="str">
        <f t="shared" si="95"/>
        <v/>
      </c>
      <c r="F65" s="202" t="str">
        <f>IF(ISERROR(VLOOKUP(CI65,CJ$6:$CK$41,2,0)),"",VLOOKUP(CI65,CJ$6:$CK$41,2,0))</f>
        <v/>
      </c>
      <c r="G65" s="95"/>
      <c r="H65" s="95"/>
      <c r="I65" s="95"/>
      <c r="J65" s="95"/>
      <c r="K65" s="193" t="str">
        <f t="shared" si="96"/>
        <v/>
      </c>
      <c r="L65" s="148"/>
      <c r="M65" s="127"/>
      <c r="N65" s="148"/>
      <c r="O65" s="127"/>
      <c r="P65" s="148"/>
      <c r="Q65" s="127"/>
      <c r="R65" s="148"/>
      <c r="S65" s="127"/>
      <c r="T65" s="148"/>
      <c r="U65" s="127"/>
      <c r="V65" s="148"/>
      <c r="W65" s="127"/>
      <c r="X65" s="148"/>
      <c r="Y65" s="127"/>
      <c r="Z65" s="148"/>
      <c r="AA65" s="127"/>
      <c r="AB65" s="148"/>
      <c r="AC65" s="127"/>
      <c r="AD65" s="148"/>
      <c r="AE65" s="127"/>
      <c r="AF65" s="148"/>
      <c r="AG65" s="127"/>
      <c r="AH65" s="159" t="str">
        <f t="shared" si="97"/>
        <v/>
      </c>
      <c r="AI65" s="4" t="str">
        <f t="shared" si="98"/>
        <v/>
      </c>
      <c r="AJ65" s="4" t="str">
        <f t="shared" si="99"/>
        <v/>
      </c>
      <c r="AM65" s="4">
        <f t="shared" si="6"/>
        <v>0</v>
      </c>
      <c r="AN65" s="4">
        <f t="shared" si="87"/>
        <v>0</v>
      </c>
      <c r="AO65" s="4" t="str">
        <f t="shared" si="59"/>
        <v/>
      </c>
      <c r="AP65" s="4" t="str">
        <f t="shared" si="7"/>
        <v/>
      </c>
      <c r="AQ65" s="13">
        <f t="shared" si="60"/>
        <v>0</v>
      </c>
      <c r="AR65" s="4" t="str">
        <f t="shared" si="100"/>
        <v/>
      </c>
      <c r="AS65" s="4">
        <v>0</v>
      </c>
      <c r="AT65" s="4" t="str">
        <f t="shared" si="101"/>
        <v xml:space="preserve"> </v>
      </c>
      <c r="AU65" s="4" t="str">
        <f t="shared" si="9"/>
        <v xml:space="preserve">  </v>
      </c>
      <c r="AV65" s="4" t="str">
        <f t="shared" si="102"/>
        <v/>
      </c>
      <c r="AW65" s="4" t="str">
        <f t="shared" si="103"/>
        <v/>
      </c>
      <c r="AX65" s="4" t="str">
        <f t="shared" si="104"/>
        <v/>
      </c>
      <c r="AY65" s="4" t="str">
        <f t="shared" si="105"/>
        <v/>
      </c>
      <c r="AZ65" s="4" t="str">
        <f t="shared" si="106"/>
        <v/>
      </c>
      <c r="BA65" s="4" t="str">
        <f t="shared" si="107"/>
        <v/>
      </c>
      <c r="BB65" s="4" t="str">
        <f t="shared" si="108"/>
        <v/>
      </c>
      <c r="BC65" s="4" t="str">
        <f t="shared" si="109"/>
        <v/>
      </c>
      <c r="BD65" s="4" t="str">
        <f t="shared" si="110"/>
        <v/>
      </c>
      <c r="BE65" s="4" t="str">
        <f t="shared" si="111"/>
        <v/>
      </c>
      <c r="BF65" s="4" t="str">
        <f t="shared" si="112"/>
        <v/>
      </c>
      <c r="BG65" s="4" t="str">
        <f t="shared" si="113"/>
        <v/>
      </c>
      <c r="BH65" s="4" t="str">
        <f t="shared" si="114"/>
        <v/>
      </c>
      <c r="BI65" s="4" t="str">
        <f t="shared" si="115"/>
        <v/>
      </c>
      <c r="BJ65" s="4" t="str">
        <f t="shared" si="116"/>
        <v/>
      </c>
      <c r="BK65" s="4" t="str">
        <f t="shared" si="117"/>
        <v/>
      </c>
      <c r="BL65" s="4" t="str">
        <f t="shared" si="118"/>
        <v/>
      </c>
      <c r="BM65" s="4" t="str">
        <f t="shared" si="119"/>
        <v/>
      </c>
      <c r="BN65" s="4" t="str">
        <f t="shared" si="120"/>
        <v/>
      </c>
      <c r="BO65" s="4" t="str">
        <f t="shared" si="121"/>
        <v/>
      </c>
      <c r="BP65" s="4" t="str">
        <f t="shared" si="122"/>
        <v/>
      </c>
      <c r="BQ65" s="4" t="str">
        <f t="shared" si="123"/>
        <v/>
      </c>
      <c r="BR65" s="4" t="str">
        <f t="shared" si="124"/>
        <v/>
      </c>
      <c r="BS65" s="4">
        <f t="shared" si="125"/>
        <v>0</v>
      </c>
      <c r="BT65" s="4" t="str">
        <f t="shared" si="126"/>
        <v>999:99.99</v>
      </c>
      <c r="BU65" s="4" t="str">
        <f t="shared" si="127"/>
        <v>999:99.99</v>
      </c>
      <c r="BV65" s="4" t="str">
        <f t="shared" si="128"/>
        <v>999:99.99</v>
      </c>
      <c r="BW65" s="4" t="str">
        <f t="shared" si="129"/>
        <v>999:99.99</v>
      </c>
      <c r="BX65" s="4" t="str">
        <f t="shared" si="130"/>
        <v>999:99.99</v>
      </c>
      <c r="BY65" s="4" t="str">
        <f t="shared" si="131"/>
        <v>999:99.99</v>
      </c>
      <c r="BZ65" s="4" t="str">
        <f t="shared" si="132"/>
        <v>999:99.99</v>
      </c>
      <c r="CA65" s="4" t="str">
        <f t="shared" si="133"/>
        <v>999:99.99</v>
      </c>
      <c r="CB65" s="4" t="str">
        <f t="shared" si="134"/>
        <v>999:99.99</v>
      </c>
      <c r="CC65" s="4" t="str">
        <f t="shared" si="135"/>
        <v>999:99.99</v>
      </c>
      <c r="CD65" s="4" t="str">
        <f t="shared" si="136"/>
        <v>999:99.99</v>
      </c>
      <c r="CE65" s="4">
        <f t="shared" si="61"/>
        <v>0</v>
      </c>
      <c r="CF65" s="4">
        <f t="shared" si="62"/>
        <v>0</v>
      </c>
      <c r="CG65" s="4">
        <f t="shared" si="63"/>
        <v>0</v>
      </c>
      <c r="CH65" s="4" t="str">
        <f t="shared" si="137"/>
        <v>19000100</v>
      </c>
      <c r="CI65" s="4" t="str">
        <f t="shared" si="138"/>
        <v/>
      </c>
      <c r="CN65" s="4">
        <v>60</v>
      </c>
      <c r="CO65" s="4" t="s">
        <v>265</v>
      </c>
      <c r="CP65" s="4" t="str">
        <f t="shared" si="64"/>
        <v/>
      </c>
      <c r="CQ65" s="4" t="str">
        <f t="shared" si="65"/>
        <v/>
      </c>
      <c r="CW65" s="194" t="str">
        <f t="shared" si="66"/>
        <v/>
      </c>
      <c r="CX65" s="13">
        <f t="shared" si="149"/>
        <v>0</v>
      </c>
      <c r="CY65" s="13">
        <f t="shared" si="139"/>
        <v>0</v>
      </c>
      <c r="CZ65" s="13">
        <f t="shared" si="140"/>
        <v>0</v>
      </c>
      <c r="DA65" s="13">
        <f t="shared" si="141"/>
        <v>0</v>
      </c>
      <c r="DB65" s="13">
        <f t="shared" si="142"/>
        <v>0</v>
      </c>
      <c r="DC65" s="13">
        <f t="shared" si="143"/>
        <v>0</v>
      </c>
      <c r="DD65" s="13">
        <f t="shared" si="144"/>
        <v>0</v>
      </c>
      <c r="DE65" s="13">
        <f t="shared" si="145"/>
        <v>0</v>
      </c>
      <c r="DF65" s="13">
        <f t="shared" si="146"/>
        <v>0</v>
      </c>
      <c r="DG65" s="13">
        <f t="shared" si="147"/>
        <v>0</v>
      </c>
      <c r="DH65" s="13">
        <f t="shared" si="148"/>
        <v>0</v>
      </c>
      <c r="DI65" s="4">
        <f t="shared" si="68"/>
        <v>0</v>
      </c>
      <c r="DJ65" s="4">
        <f t="shared" si="69"/>
        <v>0</v>
      </c>
      <c r="DK65" s="4">
        <f t="shared" si="70"/>
        <v>0</v>
      </c>
      <c r="DL65" s="4">
        <f t="shared" si="71"/>
        <v>0</v>
      </c>
      <c r="DM65" s="4">
        <f t="shared" si="72"/>
        <v>0</v>
      </c>
      <c r="DN65" s="4">
        <f t="shared" si="73"/>
        <v>0</v>
      </c>
      <c r="DO65" s="4">
        <f t="shared" si="74"/>
        <v>0</v>
      </c>
      <c r="DP65" s="4">
        <f t="shared" si="75"/>
        <v>0</v>
      </c>
      <c r="DQ65" s="4">
        <f t="shared" si="76"/>
        <v>0</v>
      </c>
      <c r="DR65" s="4">
        <f t="shared" si="77"/>
        <v>0</v>
      </c>
      <c r="DV65" s="4" t="str">
        <f t="shared" si="78"/>
        <v/>
      </c>
      <c r="DW65" s="4" t="str">
        <f t="shared" si="79"/>
        <v/>
      </c>
      <c r="DX65" s="4" t="str">
        <f t="shared" si="80"/>
        <v/>
      </c>
      <c r="DY65" s="4" t="str">
        <f t="shared" si="81"/>
        <v/>
      </c>
      <c r="DZ65" s="4" t="str">
        <f t="shared" si="82"/>
        <v/>
      </c>
      <c r="EA65" s="4" t="str">
        <f t="shared" si="83"/>
        <v/>
      </c>
    </row>
    <row r="66" spans="1:132" ht="16.5" hidden="1" customHeight="1" x14ac:dyDescent="0.15">
      <c r="A66" s="3"/>
      <c r="B66" s="8"/>
      <c r="C66" s="8"/>
      <c r="D66" s="205" t="str">
        <f t="shared" si="94"/>
        <v/>
      </c>
      <c r="E66" s="203"/>
      <c r="F66" s="203"/>
      <c r="G66" s="8"/>
      <c r="H66" s="8"/>
      <c r="I66" s="8"/>
      <c r="J66" s="8"/>
      <c r="K66" s="196"/>
      <c r="AN66" s="4">
        <f t="shared" si="87"/>
        <v>0</v>
      </c>
      <c r="AO66" s="4" t="str">
        <f t="shared" si="59"/>
        <v/>
      </c>
      <c r="AQ66" s="13">
        <f>60-COUNTIF(AM6:AM65,0)</f>
        <v>0</v>
      </c>
      <c r="BD66" s="4" t="str">
        <f t="shared" si="110"/>
        <v/>
      </c>
      <c r="BE66" s="4" t="str">
        <f t="shared" si="111"/>
        <v/>
      </c>
      <c r="BO66" s="4" t="str">
        <f t="shared" si="121"/>
        <v/>
      </c>
      <c r="BP66" s="4" t="str">
        <f t="shared" si="122"/>
        <v/>
      </c>
      <c r="CE66" s="4">
        <f t="shared" si="61"/>
        <v>0</v>
      </c>
      <c r="CF66" s="4">
        <f t="shared" si="62"/>
        <v>0</v>
      </c>
      <c r="CG66" s="4">
        <f t="shared" si="63"/>
        <v>0</v>
      </c>
      <c r="CN66" s="4">
        <v>61</v>
      </c>
      <c r="CO66" s="4" t="s">
        <v>265</v>
      </c>
      <c r="CW66" s="194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</row>
    <row r="67" spans="1:132" ht="16.5" customHeight="1" x14ac:dyDescent="0.15">
      <c r="A67" s="5" t="s">
        <v>39</v>
      </c>
      <c r="D67" s="206" t="str">
        <f t="shared" si="94"/>
        <v/>
      </c>
      <c r="E67" s="204"/>
      <c r="F67" s="204"/>
      <c r="K67" s="197"/>
      <c r="L67" s="121" t="s">
        <v>98</v>
      </c>
      <c r="M67" s="9" t="s">
        <v>21</v>
      </c>
      <c r="N67" s="121" t="s">
        <v>98</v>
      </c>
      <c r="O67" s="173" t="s">
        <v>21</v>
      </c>
      <c r="P67" s="121" t="s">
        <v>98</v>
      </c>
      <c r="Q67" s="173" t="s">
        <v>21</v>
      </c>
      <c r="R67" s="121" t="s">
        <v>98</v>
      </c>
      <c r="S67" s="173" t="s">
        <v>21</v>
      </c>
      <c r="T67" s="121" t="s">
        <v>98</v>
      </c>
      <c r="U67" s="173" t="s">
        <v>21</v>
      </c>
      <c r="V67" s="121" t="s">
        <v>98</v>
      </c>
      <c r="W67" s="173" t="s">
        <v>21</v>
      </c>
      <c r="X67" s="121" t="s">
        <v>98</v>
      </c>
      <c r="Y67" s="9" t="s">
        <v>21</v>
      </c>
      <c r="Z67" s="121" t="s">
        <v>98</v>
      </c>
      <c r="AA67" s="9" t="s">
        <v>21</v>
      </c>
      <c r="AB67" s="121" t="s">
        <v>98</v>
      </c>
      <c r="AC67" s="171" t="s">
        <v>21</v>
      </c>
      <c r="AD67" s="121" t="s">
        <v>98</v>
      </c>
      <c r="AE67" s="171" t="s">
        <v>21</v>
      </c>
      <c r="AF67" s="121" t="s">
        <v>98</v>
      </c>
      <c r="AG67" s="9" t="s">
        <v>21</v>
      </c>
      <c r="AK67" s="7">
        <v>0</v>
      </c>
      <c r="AN67" s="4">
        <f t="shared" si="87"/>
        <v>0</v>
      </c>
      <c r="AO67" s="4" t="str">
        <f t="shared" si="59"/>
        <v/>
      </c>
      <c r="AQ67" s="13">
        <f>SUM(AQ6:AQ65)</f>
        <v>0</v>
      </c>
      <c r="CN67" s="4">
        <v>62</v>
      </c>
      <c r="CO67" s="4" t="s">
        <v>265</v>
      </c>
      <c r="CW67" s="194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EB67" s="4">
        <f>COUNTIF(DV6:EA65,0)</f>
        <v>0</v>
      </c>
    </row>
    <row r="68" spans="1:132" ht="16.5" customHeight="1" x14ac:dyDescent="0.15">
      <c r="A68" s="9" t="str">
        <f>IF(B68="","",1)</f>
        <v/>
      </c>
      <c r="B68" s="96"/>
      <c r="C68" s="162"/>
      <c r="D68" s="200" t="str">
        <f t="shared" si="94"/>
        <v/>
      </c>
      <c r="E68" s="202" t="str">
        <f t="shared" ref="E68:E99" si="150">IF(B68="","",IF(AH68&gt;65,"F6",VLOOKUP(AH68,$CN$6:$CO$70,2,0)))</f>
        <v/>
      </c>
      <c r="F68" s="202" t="str">
        <f>IF(ISERROR(VLOOKUP(CI68,CJ$6:$CK$41,2,0)),"",VLOOKUP(CI68,CJ$6:$CK$41,2,0))</f>
        <v/>
      </c>
      <c r="G68" s="97"/>
      <c r="H68" s="97"/>
      <c r="I68" s="97"/>
      <c r="J68" s="97"/>
      <c r="K68" s="193" t="str">
        <f t="shared" ref="K68:K99" si="151">IF(CW68="重複","重複あり","")</f>
        <v/>
      </c>
      <c r="L68" s="152"/>
      <c r="M68" s="128"/>
      <c r="N68" s="152"/>
      <c r="O68" s="128"/>
      <c r="P68" s="152"/>
      <c r="Q68" s="128"/>
      <c r="R68" s="152"/>
      <c r="S68" s="128"/>
      <c r="T68" s="152"/>
      <c r="U68" s="128"/>
      <c r="V68" s="152"/>
      <c r="W68" s="128"/>
      <c r="X68" s="152"/>
      <c r="Y68" s="128"/>
      <c r="Z68" s="152"/>
      <c r="AA68" s="128"/>
      <c r="AB68" s="152"/>
      <c r="AC68" s="128"/>
      <c r="AD68" s="152"/>
      <c r="AE68" s="128"/>
      <c r="AF68" s="152"/>
      <c r="AG68" s="128"/>
      <c r="AH68" s="159" t="str">
        <f t="shared" ref="AH68:AH99" si="152">IF(B68="","",INT(($AP$1-CH68)/10000))</f>
        <v/>
      </c>
      <c r="AI68" s="4" t="str">
        <f t="shared" ref="AI68:AI99" si="153">TRIM(G68)</f>
        <v/>
      </c>
      <c r="AJ68" s="4" t="str">
        <f t="shared" ref="AJ68:AJ99" si="154">TRIM(H68)</f>
        <v/>
      </c>
      <c r="AK68" s="7">
        <f>AK67+IF(AP68="",0,1)</f>
        <v>0</v>
      </c>
      <c r="AL68" s="7" t="str">
        <f>IF(AP68="","",AK68)</f>
        <v/>
      </c>
      <c r="AM68" s="4">
        <f t="shared" ref="AM68:AM127" si="155">LEN(AI68)+LEN(AJ68)</f>
        <v>0</v>
      </c>
      <c r="AN68" s="4">
        <f t="shared" si="87"/>
        <v>0</v>
      </c>
      <c r="AO68" s="4" t="str">
        <f t="shared" si="59"/>
        <v/>
      </c>
      <c r="AP68" s="4" t="str">
        <f t="shared" ref="AP68:AP127" si="156">AI68&amp;IF(OR(AM68&gt;4,AM68=0),"",REPT("  ",5-AM68))&amp;AJ68</f>
        <v/>
      </c>
      <c r="AQ68" s="13">
        <f>SUM(DV68:EA68)</f>
        <v>0</v>
      </c>
      <c r="AR68" s="4" t="str">
        <f t="shared" ref="AR68:AR99" si="157">IF(E68="","",IF(E68="Ａ","1",IF(E68="Ｂ","2",IF(E68="Ｃ","3",IF(E68="Ｄ","4",IF(E68="Ｅ","5",IF(E68="F1","6",IF(E68="F2","7",IF(E68="F3","8",IF(E68="F4","9",IF(E68="F5","10","11")))))))))))</f>
        <v/>
      </c>
      <c r="AS68" s="4">
        <v>5</v>
      </c>
      <c r="AT68" s="4" t="str">
        <f t="shared" ref="AT68:AT99" si="158">I68&amp;" "&amp;J68</f>
        <v xml:space="preserve"> </v>
      </c>
      <c r="AU68" s="4" t="str">
        <f t="shared" ref="AU68:AU127" si="159">AI68&amp;"  "&amp;AJ68</f>
        <v xml:space="preserve">  </v>
      </c>
      <c r="AV68" s="4" t="str">
        <f>D68</f>
        <v/>
      </c>
      <c r="AW68" s="4" t="str">
        <f t="shared" ref="AW68:AW99" si="160">IF(L68="","",VLOOKUP(L68,$AK$6:$AL$26,2,0))</f>
        <v/>
      </c>
      <c r="AX68" s="4" t="str">
        <f t="shared" ref="AX68:AX99" si="161">IF(N68="","",VLOOKUP(N68,$AK$6:$AL$26,2,0))</f>
        <v/>
      </c>
      <c r="AY68" s="4" t="str">
        <f t="shared" ref="AY68:AY99" si="162">IF(P68="","",VLOOKUP(P68,$AK$6:$AL$26,2,0))</f>
        <v/>
      </c>
      <c r="AZ68" s="4" t="str">
        <f t="shared" ref="AZ68:AZ99" si="163">IF(R68="","",VLOOKUP(R68,$AK$6:$AL$26,2,0))</f>
        <v/>
      </c>
      <c r="BA68" s="4" t="str">
        <f t="shared" ref="BA68:BA99" si="164">IF(T68="","",VLOOKUP(T68,$AK$6:$AL$26,2,0))</f>
        <v/>
      </c>
      <c r="BB68" s="4" t="str">
        <f t="shared" ref="BB68:BB99" si="165">IF(V68="","",VLOOKUP(V68,$AK$6:$AL$26,2,0))</f>
        <v/>
      </c>
      <c r="BC68" s="4" t="str">
        <f t="shared" ref="BC68:BC99" si="166">IF(X68="","",VLOOKUP(X68,$AK$6:$AL$20,2,0))</f>
        <v/>
      </c>
      <c r="BD68" s="4" t="str">
        <f t="shared" ref="BD68:BD99" si="167">IF(Z68="","",VLOOKUP(Z68,$AK$6:$AL$20,2,0))</f>
        <v/>
      </c>
      <c r="BE68" s="4" t="str">
        <f t="shared" ref="BE68:BE99" si="168">IF(AB68="","",VLOOKUP(AB68,$AK$6:$AL$20,2,0))</f>
        <v/>
      </c>
      <c r="BF68" s="4" t="str">
        <f t="shared" ref="BF68:BF99" si="169">IF(AD68="","",VLOOKUP(AD68,$AK$6:$AL$20,2,0))</f>
        <v/>
      </c>
      <c r="BG68" s="4" t="str">
        <f t="shared" ref="BG68:BG99" si="170">IF(AF68="","",VLOOKUP(AF68,$AK$6:$AL$20,2,0))</f>
        <v/>
      </c>
      <c r="BH68" s="4" t="str">
        <f t="shared" ref="BH68:BH99" si="171">IF(L68="","",VALUE(LEFT(L68,3)))</f>
        <v/>
      </c>
      <c r="BI68" s="4" t="str">
        <f t="shared" ref="BI68:BI99" si="172">IF(N68="","",VALUE(LEFT(N68,3)))</f>
        <v/>
      </c>
      <c r="BJ68" s="4" t="str">
        <f t="shared" ref="BJ68:BJ99" si="173">IF(P68="","",VALUE(LEFT(P68,3)))</f>
        <v/>
      </c>
      <c r="BK68" s="4" t="str">
        <f t="shared" ref="BK68:BK99" si="174">IF(R68="","",VALUE(LEFT(R68,3)))</f>
        <v/>
      </c>
      <c r="BL68" s="4" t="str">
        <f t="shared" ref="BL68:BL99" si="175">IF(T68="","",VALUE(LEFT(T68,3)))</f>
        <v/>
      </c>
      <c r="BM68" s="4" t="str">
        <f t="shared" ref="BM68:BM99" si="176">IF(V68="","",VALUE(LEFT(V68,3)))</f>
        <v/>
      </c>
      <c r="BN68" s="4" t="str">
        <f t="shared" ref="BN68:BN99" si="177">IF(X68="","",VALUE(LEFT(X68,3)))</f>
        <v/>
      </c>
      <c r="BO68" s="4" t="str">
        <f t="shared" ref="BO68:BO99" si="178">IF(Z68="","",VALUE(LEFT(Z68,3)))</f>
        <v/>
      </c>
      <c r="BP68" s="4" t="str">
        <f t="shared" ref="BP68:BP99" si="179">IF(AB68="","",VALUE(LEFT(AB68,3)))</f>
        <v/>
      </c>
      <c r="BQ68" s="4" t="str">
        <f t="shared" ref="BQ68:BQ99" si="180">IF(AD68="","",VALUE(LEFT(AD68,3)))</f>
        <v/>
      </c>
      <c r="BR68" s="4" t="str">
        <f t="shared" ref="BR68:BR99" si="181">IF(AF68="","",VALUE(LEFT(AF68,3)))</f>
        <v/>
      </c>
      <c r="BS68" s="4">
        <f t="shared" ref="BS68:BS99" si="182">IF(C68="100歳",1,0)</f>
        <v>0</v>
      </c>
      <c r="BT68" s="4" t="str">
        <f t="shared" ref="BT68:BT99" si="183">IF(M68="","999:99.99"," "&amp;LEFT(RIGHT("  "&amp;TEXT(M68,"0.00"),7),2)&amp;":"&amp;RIGHT(TEXT(M68,"0.00"),5))</f>
        <v>999:99.99</v>
      </c>
      <c r="BU68" s="4" t="str">
        <f t="shared" ref="BU68:BU99" si="184">IF(O68="","999:99.99"," "&amp;LEFT(RIGHT("  "&amp;TEXT(O68,"0.00"),7),2)&amp;":"&amp;RIGHT(TEXT(O68,"0.00"),5))</f>
        <v>999:99.99</v>
      </c>
      <c r="BV68" s="4" t="str">
        <f t="shared" ref="BV68:BV99" si="185">IF(Q68="","999:99.99"," "&amp;LEFT(RIGHT("  "&amp;TEXT(Q68,"0.00"),7),2)&amp;":"&amp;RIGHT(TEXT(Q68,"0.00"),5))</f>
        <v>999:99.99</v>
      </c>
      <c r="BW68" s="4" t="str">
        <f t="shared" ref="BW68:BW99" si="186">IF(S68="","999:99.99"," "&amp;LEFT(RIGHT("  "&amp;TEXT(S68,"0.00"),7),2)&amp;":"&amp;RIGHT(TEXT(S68,"0.00"),5))</f>
        <v>999:99.99</v>
      </c>
      <c r="BX68" s="4" t="str">
        <f t="shared" ref="BX68:BX99" si="187">IF(U68="","999:99.99"," "&amp;LEFT(RIGHT("  "&amp;TEXT(U68,"0.00"),7),2)&amp;":"&amp;RIGHT(TEXT(U68,"0.00"),5))</f>
        <v>999:99.99</v>
      </c>
      <c r="BY68" s="4" t="str">
        <f t="shared" ref="BY68:BY99" si="188">IF(W68="","999:99.99"," "&amp;LEFT(RIGHT("  "&amp;TEXT(W68,"0.00"),7),2)&amp;":"&amp;RIGHT(TEXT(W68,"0.00"),5))</f>
        <v>999:99.99</v>
      </c>
      <c r="BZ68" s="4" t="str">
        <f t="shared" ref="BZ68:BZ99" si="189">IF(Y68="","999:99.99"," "&amp;LEFT(RIGHT("  "&amp;TEXT(Y68,"0.00"),7),2)&amp;":"&amp;RIGHT(TEXT(Y68,"0.00"),5))</f>
        <v>999:99.99</v>
      </c>
      <c r="CA68" s="4" t="str">
        <f t="shared" ref="CA68:CA99" si="190">IF(AA68="","999:99.99"," "&amp;LEFT(RIGHT("  "&amp;TEXT(AA68,"0.00"),7),2)&amp;":"&amp;RIGHT(TEXT(AA68,"0.00"),5))</f>
        <v>999:99.99</v>
      </c>
      <c r="CB68" s="4" t="str">
        <f t="shared" ref="CB68:CB99" si="191">IF(AC68="","999:99.99"," "&amp;LEFT(RIGHT("  "&amp;TEXT(AC68,"0.00"),7),2)&amp;":"&amp;RIGHT(TEXT(AC68,"0.00"),5))</f>
        <v>999:99.99</v>
      </c>
      <c r="CC68" s="4" t="str">
        <f t="shared" ref="CC68:CC99" si="192">IF(AE68="","999:99.99"," "&amp;LEFT(RIGHT("  "&amp;TEXT(AE68,"0.00"),7),2)&amp;":"&amp;RIGHT(TEXT(AE68,"0.00"),5))</f>
        <v>999:99.99</v>
      </c>
      <c r="CD68" s="4" t="str">
        <f t="shared" ref="CD68:CD99" si="193">IF(AG68="","999:99.99"," "&amp;LEFT(RIGHT("  "&amp;TEXT(AG68,"0.00"),7),2)&amp;":"&amp;RIGHT(TEXT(AG68,"0.00"),5))</f>
        <v>999:99.99</v>
      </c>
      <c r="CE68" s="4">
        <f t="shared" ref="CE68" si="194">IF(AQ68=1,1,0)</f>
        <v>0</v>
      </c>
      <c r="CF68" s="4">
        <f t="shared" ref="CF68" si="195">IF(AQ68=2,1,0)</f>
        <v>0</v>
      </c>
      <c r="CG68" s="4">
        <f t="shared" ref="CG68" si="196">IF(AQ68=3,1,0)</f>
        <v>0</v>
      </c>
      <c r="CH68" s="4" t="str">
        <f t="shared" ref="CH68:CH99" si="197">YEAR(B68)&amp;RIGHT("0"&amp;MONTH(B68),2)&amp;RIGHT("0"&amp;DAY(B68),2)</f>
        <v>19000100</v>
      </c>
      <c r="CI68" s="4" t="str">
        <f t="shared" ref="CI68:CI99" si="198">IF(B68="","",INT(($AP$2-CH68)/10000))</f>
        <v/>
      </c>
      <c r="CN68" s="4">
        <v>63</v>
      </c>
      <c r="CO68" s="4" t="s">
        <v>265</v>
      </c>
      <c r="CP68" s="4" t="str">
        <f t="shared" si="64"/>
        <v/>
      </c>
      <c r="CQ68" s="4" t="str">
        <f t="shared" si="65"/>
        <v/>
      </c>
      <c r="CW68" s="194" t="str">
        <f t="shared" si="66"/>
        <v/>
      </c>
      <c r="CX68" s="13">
        <f t="shared" ref="CX68:CX99" si="199">IF(COUNTIF($L68:$AG68,$AK$6)&gt;1,1,0)</f>
        <v>0</v>
      </c>
      <c r="CY68" s="13">
        <f t="shared" ref="CY68:CY99" si="200">IF(COUNTIF($L68:$AG68,$AK$7)&gt;1,1,0)</f>
        <v>0</v>
      </c>
      <c r="CZ68" s="13">
        <f t="shared" ref="CZ68:CZ99" si="201">IF(COUNTIF($L68:$AG68,$AK$8)&gt;1,1,0)</f>
        <v>0</v>
      </c>
      <c r="DA68" s="13">
        <f t="shared" ref="DA68:DA99" si="202">IF(COUNTIF($L68:$AG68,$AK$9)&gt;1,1,0)</f>
        <v>0</v>
      </c>
      <c r="DB68" s="13">
        <f t="shared" ref="DB68:DB99" si="203">IF(COUNTIF($L68:$AG68,$AK$10)&gt;1,1,0)</f>
        <v>0</v>
      </c>
      <c r="DC68" s="13">
        <f t="shared" ref="DC68:DC99" si="204">IF(COUNTIF($L68:$AG68,$AK$11)&gt;1,1,0)</f>
        <v>0</v>
      </c>
      <c r="DD68" s="13">
        <f t="shared" ref="DD68:DD99" si="205">IF(COUNTIF($L68:$AG68,$AK$12)&gt;1,1,0)</f>
        <v>0</v>
      </c>
      <c r="DE68" s="13">
        <f t="shared" ref="DE68:DE99" si="206">IF(COUNTIF($L68:$AG68,$AK$13)&gt;1,1,0)</f>
        <v>0</v>
      </c>
      <c r="DF68" s="13">
        <f t="shared" ref="DF68:DF99" si="207">IF(COUNTIF($L68:$AG68,$AK$14)&gt;1,1,0)</f>
        <v>0</v>
      </c>
      <c r="DG68" s="13">
        <f t="shared" ref="DG68:DG99" si="208">IF(COUNTIF($L68:$AG68,$AK$15)&gt;1,1,0)</f>
        <v>0</v>
      </c>
      <c r="DH68" s="13">
        <f t="shared" ref="DH68:DH99" si="209">IF(COUNTIF($L68:$AG68,$AK$16)&gt;1,1,0)</f>
        <v>0</v>
      </c>
      <c r="DI68" s="4">
        <f t="shared" si="68"/>
        <v>0</v>
      </c>
      <c r="DJ68" s="4">
        <f t="shared" si="69"/>
        <v>0</v>
      </c>
      <c r="DK68" s="4">
        <f t="shared" si="70"/>
        <v>0</v>
      </c>
      <c r="DL68" s="4">
        <f t="shared" si="71"/>
        <v>0</v>
      </c>
      <c r="DM68" s="4">
        <f t="shared" si="72"/>
        <v>0</v>
      </c>
      <c r="DN68" s="4">
        <f t="shared" si="73"/>
        <v>0</v>
      </c>
      <c r="DO68" s="4">
        <f t="shared" si="74"/>
        <v>0</v>
      </c>
      <c r="DP68" s="4">
        <f t="shared" si="75"/>
        <v>0</v>
      </c>
      <c r="DQ68" s="4">
        <f t="shared" si="76"/>
        <v>0</v>
      </c>
      <c r="DR68" s="4">
        <f t="shared" si="77"/>
        <v>0</v>
      </c>
      <c r="DV68" s="4" t="str">
        <f t="shared" si="78"/>
        <v/>
      </c>
      <c r="DW68" s="4" t="str">
        <f t="shared" si="79"/>
        <v/>
      </c>
      <c r="DX68" s="4" t="str">
        <f t="shared" si="80"/>
        <v/>
      </c>
      <c r="DY68" s="4" t="str">
        <f t="shared" si="81"/>
        <v/>
      </c>
      <c r="DZ68" s="4" t="str">
        <f t="shared" si="82"/>
        <v/>
      </c>
      <c r="EA68" s="4" t="str">
        <f t="shared" si="83"/>
        <v/>
      </c>
    </row>
    <row r="69" spans="1:132" ht="16.5" customHeight="1" x14ac:dyDescent="0.15">
      <c r="A69" s="9" t="str">
        <f t="shared" ref="A69:A127" si="210">IF(B69="","",A68+1)</f>
        <v/>
      </c>
      <c r="B69" s="96"/>
      <c r="C69" s="163" t="s">
        <v>186</v>
      </c>
      <c r="D69" s="200" t="str">
        <f t="shared" si="94"/>
        <v/>
      </c>
      <c r="E69" s="202" t="str">
        <f t="shared" si="150"/>
        <v/>
      </c>
      <c r="F69" s="202" t="str">
        <f>IF(ISERROR(VLOOKUP(CI69,CJ$6:$CK$41,2,0)),"",VLOOKUP(CI69,CJ$6:$CK$41,2,0))</f>
        <v/>
      </c>
      <c r="G69" s="97"/>
      <c r="H69" s="97"/>
      <c r="I69" s="97"/>
      <c r="J69" s="97"/>
      <c r="K69" s="193" t="str">
        <f t="shared" si="151"/>
        <v/>
      </c>
      <c r="L69" s="152"/>
      <c r="M69" s="128"/>
      <c r="N69" s="152"/>
      <c r="O69" s="128"/>
      <c r="P69" s="152"/>
      <c r="Q69" s="128"/>
      <c r="R69" s="152"/>
      <c r="S69" s="128"/>
      <c r="T69" s="152"/>
      <c r="U69" s="128"/>
      <c r="V69" s="152"/>
      <c r="W69" s="128"/>
      <c r="X69" s="152"/>
      <c r="Y69" s="128"/>
      <c r="Z69" s="152"/>
      <c r="AA69" s="128"/>
      <c r="AB69" s="152"/>
      <c r="AC69" s="128"/>
      <c r="AD69" s="152"/>
      <c r="AE69" s="128"/>
      <c r="AF69" s="152"/>
      <c r="AG69" s="128"/>
      <c r="AH69" s="159" t="str">
        <f t="shared" si="152"/>
        <v/>
      </c>
      <c r="AI69" s="4" t="str">
        <f t="shared" si="153"/>
        <v/>
      </c>
      <c r="AJ69" s="4" t="str">
        <f t="shared" si="154"/>
        <v/>
      </c>
      <c r="AK69" s="7">
        <f t="shared" ref="AK69:AK127" si="211">AK68+IF(AP69="",0,1)</f>
        <v>0</v>
      </c>
      <c r="AL69" s="7" t="str">
        <f t="shared" ref="AL69:AL127" si="212">IF(AP69="","",AK69)</f>
        <v/>
      </c>
      <c r="AM69" s="4">
        <f t="shared" si="155"/>
        <v>0</v>
      </c>
      <c r="AN69" s="4">
        <f t="shared" si="87"/>
        <v>0</v>
      </c>
      <c r="AO69" s="4" t="str">
        <f t="shared" si="59"/>
        <v/>
      </c>
      <c r="AP69" s="4" t="str">
        <f t="shared" si="156"/>
        <v/>
      </c>
      <c r="AQ69" s="13">
        <f t="shared" ref="AQ69:AQ127" si="213">SUM(DV69:EA69)</f>
        <v>0</v>
      </c>
      <c r="AR69" s="4" t="str">
        <f t="shared" si="157"/>
        <v/>
      </c>
      <c r="AS69" s="4">
        <v>5</v>
      </c>
      <c r="AT69" s="4" t="str">
        <f t="shared" si="158"/>
        <v xml:space="preserve"> </v>
      </c>
      <c r="AU69" s="4" t="str">
        <f t="shared" si="159"/>
        <v xml:space="preserve">  </v>
      </c>
      <c r="AV69" s="4" t="str">
        <f>D69</f>
        <v/>
      </c>
      <c r="AW69" s="4" t="str">
        <f t="shared" si="160"/>
        <v/>
      </c>
      <c r="AX69" s="4" t="str">
        <f t="shared" si="161"/>
        <v/>
      </c>
      <c r="AY69" s="4" t="str">
        <f t="shared" si="162"/>
        <v/>
      </c>
      <c r="AZ69" s="4" t="str">
        <f t="shared" si="163"/>
        <v/>
      </c>
      <c r="BA69" s="4" t="str">
        <f t="shared" si="164"/>
        <v/>
      </c>
      <c r="BB69" s="4" t="str">
        <f t="shared" si="165"/>
        <v/>
      </c>
      <c r="BC69" s="4" t="str">
        <f t="shared" si="166"/>
        <v/>
      </c>
      <c r="BD69" s="4" t="str">
        <f t="shared" si="167"/>
        <v/>
      </c>
      <c r="BE69" s="4" t="str">
        <f t="shared" si="168"/>
        <v/>
      </c>
      <c r="BF69" s="4" t="str">
        <f t="shared" si="169"/>
        <v/>
      </c>
      <c r="BG69" s="4" t="str">
        <f t="shared" si="170"/>
        <v/>
      </c>
      <c r="BH69" s="4" t="str">
        <f t="shared" si="171"/>
        <v/>
      </c>
      <c r="BI69" s="4" t="str">
        <f t="shared" si="172"/>
        <v/>
      </c>
      <c r="BJ69" s="4" t="str">
        <f t="shared" si="173"/>
        <v/>
      </c>
      <c r="BK69" s="4" t="str">
        <f t="shared" si="174"/>
        <v/>
      </c>
      <c r="BL69" s="4" t="str">
        <f t="shared" si="175"/>
        <v/>
      </c>
      <c r="BM69" s="4" t="str">
        <f t="shared" si="176"/>
        <v/>
      </c>
      <c r="BN69" s="4" t="str">
        <f t="shared" si="177"/>
        <v/>
      </c>
      <c r="BO69" s="4" t="str">
        <f t="shared" si="178"/>
        <v/>
      </c>
      <c r="BP69" s="4" t="str">
        <f t="shared" si="179"/>
        <v/>
      </c>
      <c r="BQ69" s="4" t="str">
        <f t="shared" si="180"/>
        <v/>
      </c>
      <c r="BR69" s="4" t="str">
        <f t="shared" si="181"/>
        <v/>
      </c>
      <c r="BS69" s="4">
        <f t="shared" si="182"/>
        <v>0</v>
      </c>
      <c r="BT69" s="4" t="str">
        <f t="shared" si="183"/>
        <v>999:99.99</v>
      </c>
      <c r="BU69" s="4" t="str">
        <f t="shared" si="184"/>
        <v>999:99.99</v>
      </c>
      <c r="BV69" s="4" t="str">
        <f t="shared" si="185"/>
        <v>999:99.99</v>
      </c>
      <c r="BW69" s="4" t="str">
        <f t="shared" si="186"/>
        <v>999:99.99</v>
      </c>
      <c r="BX69" s="4" t="str">
        <f t="shared" si="187"/>
        <v>999:99.99</v>
      </c>
      <c r="BY69" s="4" t="str">
        <f t="shared" si="188"/>
        <v>999:99.99</v>
      </c>
      <c r="BZ69" s="4" t="str">
        <f t="shared" si="189"/>
        <v>999:99.99</v>
      </c>
      <c r="CA69" s="4" t="str">
        <f t="shared" si="190"/>
        <v>999:99.99</v>
      </c>
      <c r="CB69" s="4" t="str">
        <f t="shared" si="191"/>
        <v>999:99.99</v>
      </c>
      <c r="CC69" s="4" t="str">
        <f t="shared" si="192"/>
        <v>999:99.99</v>
      </c>
      <c r="CD69" s="4" t="str">
        <f t="shared" si="193"/>
        <v>999:99.99</v>
      </c>
      <c r="CE69" s="4">
        <f t="shared" ref="CE69:CE127" si="214">IF(AQ69=1,1,0)</f>
        <v>0</v>
      </c>
      <c r="CF69" s="4">
        <f t="shared" ref="CF69:CF127" si="215">IF(AQ69=2,1,0)</f>
        <v>0</v>
      </c>
      <c r="CG69" s="4">
        <f t="shared" ref="CG69:CG127" si="216">IF(AQ69=3,1,0)</f>
        <v>0</v>
      </c>
      <c r="CH69" s="4" t="str">
        <f t="shared" si="197"/>
        <v>19000100</v>
      </c>
      <c r="CI69" s="4" t="str">
        <f t="shared" si="198"/>
        <v/>
      </c>
      <c r="CN69" s="4">
        <v>64</v>
      </c>
      <c r="CO69" s="4" t="s">
        <v>265</v>
      </c>
      <c r="CP69" s="4" t="str">
        <f t="shared" si="64"/>
        <v/>
      </c>
      <c r="CQ69" s="4" t="str">
        <f t="shared" si="65"/>
        <v/>
      </c>
      <c r="CW69" s="194" t="str">
        <f t="shared" si="66"/>
        <v/>
      </c>
      <c r="CX69" s="13">
        <f t="shared" si="199"/>
        <v>0</v>
      </c>
      <c r="CY69" s="13">
        <f t="shared" si="200"/>
        <v>0</v>
      </c>
      <c r="CZ69" s="13">
        <f t="shared" si="201"/>
        <v>0</v>
      </c>
      <c r="DA69" s="13">
        <f t="shared" si="202"/>
        <v>0</v>
      </c>
      <c r="DB69" s="13">
        <f t="shared" si="203"/>
        <v>0</v>
      </c>
      <c r="DC69" s="13">
        <f t="shared" si="204"/>
        <v>0</v>
      </c>
      <c r="DD69" s="13">
        <f t="shared" si="205"/>
        <v>0</v>
      </c>
      <c r="DE69" s="13">
        <f t="shared" si="206"/>
        <v>0</v>
      </c>
      <c r="DF69" s="13">
        <f t="shared" si="207"/>
        <v>0</v>
      </c>
      <c r="DG69" s="13">
        <f t="shared" si="208"/>
        <v>0</v>
      </c>
      <c r="DH69" s="13">
        <f t="shared" si="209"/>
        <v>0</v>
      </c>
      <c r="DI69" s="4">
        <f t="shared" si="68"/>
        <v>0</v>
      </c>
      <c r="DJ69" s="4">
        <f t="shared" si="69"/>
        <v>0</v>
      </c>
      <c r="DK69" s="4">
        <f t="shared" si="70"/>
        <v>0</v>
      </c>
      <c r="DL69" s="4">
        <f t="shared" si="71"/>
        <v>0</v>
      </c>
      <c r="DM69" s="4">
        <f t="shared" si="72"/>
        <v>0</v>
      </c>
      <c r="DN69" s="4">
        <f t="shared" si="73"/>
        <v>0</v>
      </c>
      <c r="DO69" s="4">
        <f t="shared" si="74"/>
        <v>0</v>
      </c>
      <c r="DP69" s="4">
        <f t="shared" si="75"/>
        <v>0</v>
      </c>
      <c r="DQ69" s="4">
        <f t="shared" si="76"/>
        <v>0</v>
      </c>
      <c r="DR69" s="4">
        <f t="shared" si="77"/>
        <v>0</v>
      </c>
      <c r="DV69" s="4" t="str">
        <f t="shared" si="78"/>
        <v/>
      </c>
      <c r="DW69" s="4" t="str">
        <f t="shared" si="79"/>
        <v/>
      </c>
      <c r="DX69" s="4" t="str">
        <f t="shared" si="80"/>
        <v/>
      </c>
      <c r="DY69" s="4" t="str">
        <f t="shared" si="81"/>
        <v/>
      </c>
      <c r="DZ69" s="4" t="str">
        <f t="shared" si="82"/>
        <v/>
      </c>
      <c r="EA69" s="4" t="str">
        <f t="shared" si="83"/>
        <v/>
      </c>
    </row>
    <row r="70" spans="1:132" ht="16.5" customHeight="1" x14ac:dyDescent="0.15">
      <c r="A70" s="9" t="str">
        <f t="shared" si="210"/>
        <v/>
      </c>
      <c r="B70" s="96"/>
      <c r="C70" s="163" t="s">
        <v>186</v>
      </c>
      <c r="D70" s="200" t="str">
        <f t="shared" ref="D70:D101" si="217">IF(B70="","",INT(($AP$1-CH70)/10000))</f>
        <v/>
      </c>
      <c r="E70" s="202" t="str">
        <f t="shared" si="150"/>
        <v/>
      </c>
      <c r="F70" s="202" t="str">
        <f>IF(ISERROR(VLOOKUP(CI70,CJ$6:$CK$41,2,0)),"",VLOOKUP(CI70,CJ$6:$CK$41,2,0))</f>
        <v/>
      </c>
      <c r="G70" s="97"/>
      <c r="H70" s="97"/>
      <c r="I70" s="97"/>
      <c r="J70" s="97"/>
      <c r="K70" s="193" t="str">
        <f t="shared" si="151"/>
        <v/>
      </c>
      <c r="L70" s="152"/>
      <c r="M70" s="128"/>
      <c r="N70" s="152"/>
      <c r="O70" s="128"/>
      <c r="P70" s="152"/>
      <c r="Q70" s="128"/>
      <c r="R70" s="152"/>
      <c r="S70" s="128"/>
      <c r="T70" s="152"/>
      <c r="U70" s="128"/>
      <c r="V70" s="152"/>
      <c r="W70" s="128"/>
      <c r="X70" s="152"/>
      <c r="Y70" s="128"/>
      <c r="Z70" s="152"/>
      <c r="AA70" s="128"/>
      <c r="AB70" s="152"/>
      <c r="AC70" s="128"/>
      <c r="AD70" s="152"/>
      <c r="AE70" s="128"/>
      <c r="AF70" s="152"/>
      <c r="AG70" s="128"/>
      <c r="AH70" s="159" t="str">
        <f t="shared" si="152"/>
        <v/>
      </c>
      <c r="AI70" s="4" t="str">
        <f t="shared" si="153"/>
        <v/>
      </c>
      <c r="AJ70" s="4" t="str">
        <f t="shared" si="154"/>
        <v/>
      </c>
      <c r="AK70" s="7">
        <f t="shared" si="211"/>
        <v>0</v>
      </c>
      <c r="AL70" s="7" t="str">
        <f t="shared" si="212"/>
        <v/>
      </c>
      <c r="AM70" s="4">
        <f t="shared" si="155"/>
        <v>0</v>
      </c>
      <c r="AN70" s="4">
        <f t="shared" si="87"/>
        <v>0</v>
      </c>
      <c r="AO70" s="4" t="str">
        <f t="shared" si="59"/>
        <v/>
      </c>
      <c r="AP70" s="4" t="str">
        <f t="shared" si="156"/>
        <v/>
      </c>
      <c r="AQ70" s="13">
        <f t="shared" si="213"/>
        <v>0</v>
      </c>
      <c r="AR70" s="4" t="str">
        <f t="shared" si="157"/>
        <v/>
      </c>
      <c r="AS70" s="4">
        <v>5</v>
      </c>
      <c r="AT70" s="4" t="str">
        <f t="shared" si="158"/>
        <v xml:space="preserve"> </v>
      </c>
      <c r="AU70" s="4" t="str">
        <f t="shared" si="159"/>
        <v xml:space="preserve">  </v>
      </c>
      <c r="AV70" s="4" t="str">
        <f>D70</f>
        <v/>
      </c>
      <c r="AW70" s="4" t="str">
        <f t="shared" si="160"/>
        <v/>
      </c>
      <c r="AX70" s="4" t="str">
        <f t="shared" si="161"/>
        <v/>
      </c>
      <c r="AY70" s="4" t="str">
        <f t="shared" si="162"/>
        <v/>
      </c>
      <c r="AZ70" s="4" t="str">
        <f t="shared" si="163"/>
        <v/>
      </c>
      <c r="BA70" s="4" t="str">
        <f t="shared" si="164"/>
        <v/>
      </c>
      <c r="BB70" s="4" t="str">
        <f t="shared" si="165"/>
        <v/>
      </c>
      <c r="BC70" s="4" t="str">
        <f t="shared" si="166"/>
        <v/>
      </c>
      <c r="BD70" s="4" t="str">
        <f t="shared" si="167"/>
        <v/>
      </c>
      <c r="BE70" s="4" t="str">
        <f t="shared" si="168"/>
        <v/>
      </c>
      <c r="BF70" s="4" t="str">
        <f t="shared" si="169"/>
        <v/>
      </c>
      <c r="BG70" s="4" t="str">
        <f t="shared" si="170"/>
        <v/>
      </c>
      <c r="BH70" s="4" t="str">
        <f t="shared" si="171"/>
        <v/>
      </c>
      <c r="BI70" s="4" t="str">
        <f t="shared" si="172"/>
        <v/>
      </c>
      <c r="BJ70" s="4" t="str">
        <f t="shared" si="173"/>
        <v/>
      </c>
      <c r="BK70" s="4" t="str">
        <f t="shared" si="174"/>
        <v/>
      </c>
      <c r="BL70" s="4" t="str">
        <f t="shared" si="175"/>
        <v/>
      </c>
      <c r="BM70" s="4" t="str">
        <f t="shared" si="176"/>
        <v/>
      </c>
      <c r="BN70" s="4" t="str">
        <f t="shared" si="177"/>
        <v/>
      </c>
      <c r="BO70" s="4" t="str">
        <f t="shared" si="178"/>
        <v/>
      </c>
      <c r="BP70" s="4" t="str">
        <f t="shared" si="179"/>
        <v/>
      </c>
      <c r="BQ70" s="4" t="str">
        <f t="shared" si="180"/>
        <v/>
      </c>
      <c r="BR70" s="4" t="str">
        <f t="shared" si="181"/>
        <v/>
      </c>
      <c r="BS70" s="4">
        <f t="shared" si="182"/>
        <v>0</v>
      </c>
      <c r="BT70" s="4" t="str">
        <f t="shared" si="183"/>
        <v>999:99.99</v>
      </c>
      <c r="BU70" s="4" t="str">
        <f t="shared" si="184"/>
        <v>999:99.99</v>
      </c>
      <c r="BV70" s="4" t="str">
        <f t="shared" si="185"/>
        <v>999:99.99</v>
      </c>
      <c r="BW70" s="4" t="str">
        <f t="shared" si="186"/>
        <v>999:99.99</v>
      </c>
      <c r="BX70" s="4" t="str">
        <f t="shared" si="187"/>
        <v>999:99.99</v>
      </c>
      <c r="BY70" s="4" t="str">
        <f t="shared" si="188"/>
        <v>999:99.99</v>
      </c>
      <c r="BZ70" s="4" t="str">
        <f t="shared" si="189"/>
        <v>999:99.99</v>
      </c>
      <c r="CA70" s="4" t="str">
        <f t="shared" si="190"/>
        <v>999:99.99</v>
      </c>
      <c r="CB70" s="4" t="str">
        <f t="shared" si="191"/>
        <v>999:99.99</v>
      </c>
      <c r="CC70" s="4" t="str">
        <f t="shared" si="192"/>
        <v>999:99.99</v>
      </c>
      <c r="CD70" s="4" t="str">
        <f t="shared" si="193"/>
        <v>999:99.99</v>
      </c>
      <c r="CE70" s="4">
        <f t="shared" si="214"/>
        <v>0</v>
      </c>
      <c r="CF70" s="4">
        <f t="shared" si="215"/>
        <v>0</v>
      </c>
      <c r="CG70" s="4">
        <f t="shared" si="216"/>
        <v>0</v>
      </c>
      <c r="CH70" s="4" t="str">
        <f t="shared" si="197"/>
        <v>19000100</v>
      </c>
      <c r="CI70" s="4" t="str">
        <f t="shared" si="198"/>
        <v/>
      </c>
      <c r="CN70" s="4">
        <v>65</v>
      </c>
      <c r="CO70" s="4" t="s">
        <v>265</v>
      </c>
      <c r="CP70" s="4" t="str">
        <f t="shared" si="64"/>
        <v/>
      </c>
      <c r="CQ70" s="4" t="str">
        <f t="shared" si="65"/>
        <v/>
      </c>
      <c r="CW70" s="194" t="str">
        <f t="shared" si="66"/>
        <v/>
      </c>
      <c r="CX70" s="13">
        <f t="shared" si="199"/>
        <v>0</v>
      </c>
      <c r="CY70" s="13">
        <f t="shared" si="200"/>
        <v>0</v>
      </c>
      <c r="CZ70" s="13">
        <f t="shared" si="201"/>
        <v>0</v>
      </c>
      <c r="DA70" s="13">
        <f t="shared" si="202"/>
        <v>0</v>
      </c>
      <c r="DB70" s="13">
        <f t="shared" si="203"/>
        <v>0</v>
      </c>
      <c r="DC70" s="13">
        <f t="shared" si="204"/>
        <v>0</v>
      </c>
      <c r="DD70" s="13">
        <f t="shared" si="205"/>
        <v>0</v>
      </c>
      <c r="DE70" s="13">
        <f t="shared" si="206"/>
        <v>0</v>
      </c>
      <c r="DF70" s="13">
        <f t="shared" si="207"/>
        <v>0</v>
      </c>
      <c r="DG70" s="13">
        <f t="shared" si="208"/>
        <v>0</v>
      </c>
      <c r="DH70" s="13">
        <f t="shared" si="209"/>
        <v>0</v>
      </c>
      <c r="DI70" s="4">
        <f t="shared" si="68"/>
        <v>0</v>
      </c>
      <c r="DJ70" s="4">
        <f t="shared" si="69"/>
        <v>0</v>
      </c>
      <c r="DK70" s="4">
        <f t="shared" si="70"/>
        <v>0</v>
      </c>
      <c r="DL70" s="4">
        <f t="shared" si="71"/>
        <v>0</v>
      </c>
      <c r="DM70" s="4">
        <f t="shared" si="72"/>
        <v>0</v>
      </c>
      <c r="DN70" s="4">
        <f t="shared" si="73"/>
        <v>0</v>
      </c>
      <c r="DO70" s="4">
        <f t="shared" si="74"/>
        <v>0</v>
      </c>
      <c r="DP70" s="4">
        <f t="shared" si="75"/>
        <v>0</v>
      </c>
      <c r="DQ70" s="4">
        <f t="shared" si="76"/>
        <v>0</v>
      </c>
      <c r="DR70" s="4">
        <f t="shared" si="77"/>
        <v>0</v>
      </c>
      <c r="DV70" s="4" t="str">
        <f t="shared" si="78"/>
        <v/>
      </c>
      <c r="DW70" s="4" t="str">
        <f t="shared" si="79"/>
        <v/>
      </c>
      <c r="DX70" s="4" t="str">
        <f t="shared" si="80"/>
        <v/>
      </c>
      <c r="DY70" s="4" t="str">
        <f t="shared" si="81"/>
        <v/>
      </c>
      <c r="DZ70" s="4" t="str">
        <f t="shared" si="82"/>
        <v/>
      </c>
      <c r="EA70" s="4" t="str">
        <f t="shared" si="83"/>
        <v/>
      </c>
    </row>
    <row r="71" spans="1:132" ht="16.5" customHeight="1" x14ac:dyDescent="0.15">
      <c r="A71" s="9" t="str">
        <f t="shared" si="210"/>
        <v/>
      </c>
      <c r="B71" s="96"/>
      <c r="C71" s="163" t="s">
        <v>186</v>
      </c>
      <c r="D71" s="200" t="str">
        <f t="shared" si="217"/>
        <v/>
      </c>
      <c r="E71" s="202" t="str">
        <f t="shared" si="150"/>
        <v/>
      </c>
      <c r="F71" s="202" t="str">
        <f>IF(ISERROR(VLOOKUP(CI71,CJ$6:$CK$41,2,0)),"",VLOOKUP(CI71,CJ$6:$CK$41,2,0))</f>
        <v/>
      </c>
      <c r="G71" s="97"/>
      <c r="H71" s="97"/>
      <c r="I71" s="97"/>
      <c r="J71" s="97"/>
      <c r="K71" s="193" t="str">
        <f t="shared" si="151"/>
        <v/>
      </c>
      <c r="L71" s="152"/>
      <c r="M71" s="128"/>
      <c r="N71" s="152"/>
      <c r="O71" s="128"/>
      <c r="P71" s="152"/>
      <c r="Q71" s="128"/>
      <c r="R71" s="152"/>
      <c r="S71" s="128"/>
      <c r="T71" s="152"/>
      <c r="U71" s="128"/>
      <c r="V71" s="152"/>
      <c r="W71" s="128"/>
      <c r="X71" s="152"/>
      <c r="Y71" s="128"/>
      <c r="Z71" s="152"/>
      <c r="AA71" s="128"/>
      <c r="AB71" s="152"/>
      <c r="AC71" s="128"/>
      <c r="AD71" s="152"/>
      <c r="AE71" s="128"/>
      <c r="AF71" s="152"/>
      <c r="AG71" s="128"/>
      <c r="AH71" s="159" t="str">
        <f t="shared" si="152"/>
        <v/>
      </c>
      <c r="AI71" s="4" t="str">
        <f t="shared" si="153"/>
        <v/>
      </c>
      <c r="AJ71" s="4" t="str">
        <f t="shared" si="154"/>
        <v/>
      </c>
      <c r="AK71" s="7">
        <f t="shared" si="211"/>
        <v>0</v>
      </c>
      <c r="AL71" s="7" t="str">
        <f t="shared" si="212"/>
        <v/>
      </c>
      <c r="AM71" s="4">
        <f t="shared" si="155"/>
        <v>0</v>
      </c>
      <c r="AN71" s="4">
        <f t="shared" si="87"/>
        <v>0</v>
      </c>
      <c r="AO71" s="4" t="str">
        <f t="shared" si="59"/>
        <v/>
      </c>
      <c r="AP71" s="4" t="str">
        <f t="shared" si="156"/>
        <v/>
      </c>
      <c r="AQ71" s="13">
        <f t="shared" si="213"/>
        <v>0</v>
      </c>
      <c r="AR71" s="4" t="str">
        <f t="shared" si="157"/>
        <v/>
      </c>
      <c r="AS71" s="4">
        <v>5</v>
      </c>
      <c r="AT71" s="4" t="str">
        <f t="shared" si="158"/>
        <v xml:space="preserve"> </v>
      </c>
      <c r="AU71" s="4" t="str">
        <f t="shared" si="159"/>
        <v xml:space="preserve">  </v>
      </c>
      <c r="AV71" s="4" t="str">
        <f t="shared" ref="AV71:AV127" si="218">D71</f>
        <v/>
      </c>
      <c r="AW71" s="4" t="str">
        <f t="shared" si="160"/>
        <v/>
      </c>
      <c r="AX71" s="4" t="str">
        <f t="shared" si="161"/>
        <v/>
      </c>
      <c r="AY71" s="4" t="str">
        <f t="shared" si="162"/>
        <v/>
      </c>
      <c r="AZ71" s="4" t="str">
        <f t="shared" si="163"/>
        <v/>
      </c>
      <c r="BA71" s="4" t="str">
        <f t="shared" si="164"/>
        <v/>
      </c>
      <c r="BB71" s="4" t="str">
        <f t="shared" si="165"/>
        <v/>
      </c>
      <c r="BC71" s="4" t="str">
        <f t="shared" si="166"/>
        <v/>
      </c>
      <c r="BD71" s="4" t="str">
        <f t="shared" si="167"/>
        <v/>
      </c>
      <c r="BE71" s="4" t="str">
        <f t="shared" si="168"/>
        <v/>
      </c>
      <c r="BF71" s="4" t="str">
        <f t="shared" si="169"/>
        <v/>
      </c>
      <c r="BG71" s="4" t="str">
        <f t="shared" si="170"/>
        <v/>
      </c>
      <c r="BH71" s="4" t="str">
        <f t="shared" si="171"/>
        <v/>
      </c>
      <c r="BI71" s="4" t="str">
        <f t="shared" si="172"/>
        <v/>
      </c>
      <c r="BJ71" s="4" t="str">
        <f t="shared" si="173"/>
        <v/>
      </c>
      <c r="BK71" s="4" t="str">
        <f t="shared" si="174"/>
        <v/>
      </c>
      <c r="BL71" s="4" t="str">
        <f t="shared" si="175"/>
        <v/>
      </c>
      <c r="BM71" s="4" t="str">
        <f t="shared" si="176"/>
        <v/>
      </c>
      <c r="BN71" s="4" t="str">
        <f t="shared" si="177"/>
        <v/>
      </c>
      <c r="BO71" s="4" t="str">
        <f t="shared" si="178"/>
        <v/>
      </c>
      <c r="BP71" s="4" t="str">
        <f t="shared" si="179"/>
        <v/>
      </c>
      <c r="BQ71" s="4" t="str">
        <f t="shared" si="180"/>
        <v/>
      </c>
      <c r="BR71" s="4" t="str">
        <f t="shared" si="181"/>
        <v/>
      </c>
      <c r="BS71" s="4">
        <f t="shared" si="182"/>
        <v>0</v>
      </c>
      <c r="BT71" s="4" t="str">
        <f t="shared" si="183"/>
        <v>999:99.99</v>
      </c>
      <c r="BU71" s="4" t="str">
        <f t="shared" si="184"/>
        <v>999:99.99</v>
      </c>
      <c r="BV71" s="4" t="str">
        <f t="shared" si="185"/>
        <v>999:99.99</v>
      </c>
      <c r="BW71" s="4" t="str">
        <f t="shared" si="186"/>
        <v>999:99.99</v>
      </c>
      <c r="BX71" s="4" t="str">
        <f t="shared" si="187"/>
        <v>999:99.99</v>
      </c>
      <c r="BY71" s="4" t="str">
        <f t="shared" si="188"/>
        <v>999:99.99</v>
      </c>
      <c r="BZ71" s="4" t="str">
        <f t="shared" si="189"/>
        <v>999:99.99</v>
      </c>
      <c r="CA71" s="4" t="str">
        <f t="shared" si="190"/>
        <v>999:99.99</v>
      </c>
      <c r="CB71" s="4" t="str">
        <f t="shared" si="191"/>
        <v>999:99.99</v>
      </c>
      <c r="CC71" s="4" t="str">
        <f t="shared" si="192"/>
        <v>999:99.99</v>
      </c>
      <c r="CD71" s="4" t="str">
        <f t="shared" si="193"/>
        <v>999:99.99</v>
      </c>
      <c r="CE71" s="4">
        <f t="shared" si="214"/>
        <v>0</v>
      </c>
      <c r="CF71" s="4">
        <f t="shared" si="215"/>
        <v>0</v>
      </c>
      <c r="CG71" s="4">
        <f t="shared" si="216"/>
        <v>0</v>
      </c>
      <c r="CH71" s="4" t="str">
        <f t="shared" si="197"/>
        <v>19000100</v>
      </c>
      <c r="CI71" s="4" t="str">
        <f t="shared" si="198"/>
        <v/>
      </c>
      <c r="CN71" s="4">
        <v>66</v>
      </c>
      <c r="CO71" s="4" t="s">
        <v>266</v>
      </c>
      <c r="CP71" s="4" t="str">
        <f t="shared" ref="CP71:CP127" si="219">IF(B71="","",IF(ISERROR(VLOOKUP($F71,$CS$6:$CU$26,2,0)),5,VLOOKUP($F71,$CS$6:$CU$26,2,0)))</f>
        <v/>
      </c>
      <c r="CQ71" s="4" t="str">
        <f t="shared" ref="CQ71:CQ127" si="220">IF(B71="","",IF(ISERROR(VLOOKUP($F71,$CS$6:$CU$20,3,0)),0,VLOOKUP($F71,$CS$6:$CU$20,3,0)))</f>
        <v/>
      </c>
      <c r="CW71" s="194" t="str">
        <f t="shared" ref="CW71:CW127" si="221">IF(SUM(CX71:DH71)&gt;0,"重複","")</f>
        <v/>
      </c>
      <c r="CX71" s="13">
        <f t="shared" si="199"/>
        <v>0</v>
      </c>
      <c r="CY71" s="13">
        <f t="shared" si="200"/>
        <v>0</v>
      </c>
      <c r="CZ71" s="13">
        <f t="shared" si="201"/>
        <v>0</v>
      </c>
      <c r="DA71" s="13">
        <f t="shared" si="202"/>
        <v>0</v>
      </c>
      <c r="DB71" s="13">
        <f t="shared" si="203"/>
        <v>0</v>
      </c>
      <c r="DC71" s="13">
        <f t="shared" si="204"/>
        <v>0</v>
      </c>
      <c r="DD71" s="13">
        <f t="shared" si="205"/>
        <v>0</v>
      </c>
      <c r="DE71" s="13">
        <f t="shared" si="206"/>
        <v>0</v>
      </c>
      <c r="DF71" s="13">
        <f t="shared" si="207"/>
        <v>0</v>
      </c>
      <c r="DG71" s="13">
        <f t="shared" si="208"/>
        <v>0</v>
      </c>
      <c r="DH71" s="13">
        <f t="shared" si="209"/>
        <v>0</v>
      </c>
      <c r="DI71" s="4">
        <f t="shared" ref="DI71:DI127" si="222">IF(COUNTIF($L71:$AG71,$AK$176)&gt;1,1,0)</f>
        <v>0</v>
      </c>
      <c r="DJ71" s="4">
        <f t="shared" ref="DJ71:DJ127" si="223">IF(COUNTIF($L71:$AG71,$AK$18)&gt;1,1,0)</f>
        <v>0</v>
      </c>
      <c r="DK71" s="4">
        <f t="shared" ref="DK71:DK127" si="224">IF(COUNTIF($L71:$AG71,$AK$19)&gt;1,1,0)</f>
        <v>0</v>
      </c>
      <c r="DL71" s="4">
        <f t="shared" ref="DL71:DL127" si="225">IF(COUNTIF($L71:$AG71,$AK$20)&gt;1,1,0)</f>
        <v>0</v>
      </c>
      <c r="DM71" s="4">
        <f t="shared" ref="DM71:DM127" si="226">IF(COUNTIF($L71:$AG71,$AK$21)&gt;1,1,0)</f>
        <v>0</v>
      </c>
      <c r="DN71" s="4">
        <f t="shared" ref="DN71:DN127" si="227">IF(COUNTIF($L71:$AG71,$AK$22)&gt;1,1,0)</f>
        <v>0</v>
      </c>
      <c r="DO71" s="4">
        <f t="shared" ref="DO71:DO127" si="228">IF(COUNTIF($L71:$AG71,$AK$23)&gt;1,1,0)</f>
        <v>0</v>
      </c>
      <c r="DP71" s="4">
        <f t="shared" ref="DP71:DP127" si="229">IF(COUNTIF($L71:$AG71,$AK$24)&gt;1,1,0)</f>
        <v>0</v>
      </c>
      <c r="DQ71" s="4">
        <f t="shared" ref="DQ71:DQ127" si="230">IF(COUNTIF($L71:$AG71,$AK$25)&gt;1,1,0)</f>
        <v>0</v>
      </c>
      <c r="DR71" s="4">
        <f t="shared" ref="DR71:DR127" si="231">IF(COUNTIF($L71:$AG71,$AK$26)&gt;1,1,0)</f>
        <v>0</v>
      </c>
      <c r="DV71" s="4" t="str">
        <f t="shared" ref="DV71:DV127" si="232">IF(AW71="","",IF(AW71=9,0,1))</f>
        <v/>
      </c>
      <c r="DW71" s="4" t="str">
        <f t="shared" ref="DW71:DW127" si="233">IF(AX71="","",IF(AX71=9,0,1))</f>
        <v/>
      </c>
      <c r="DX71" s="4" t="str">
        <f t="shared" ref="DX71:DX127" si="234">IF(AY71="","",IF(AY71=9,0,1))</f>
        <v/>
      </c>
      <c r="DY71" s="4" t="str">
        <f t="shared" ref="DY71:DY127" si="235">IF(AZ71="","",IF(AZ71=9,0,1))</f>
        <v/>
      </c>
      <c r="DZ71" s="4" t="str">
        <f t="shared" ref="DZ71:DZ127" si="236">IF(BA71="","",IF(BA71=9,0,1))</f>
        <v/>
      </c>
      <c r="EA71" s="4" t="str">
        <f t="shared" ref="EA71:EA127" si="237">IF(BB71="","",IF(BB71=9,0,1))</f>
        <v/>
      </c>
    </row>
    <row r="72" spans="1:132" ht="16.5" customHeight="1" x14ac:dyDescent="0.15">
      <c r="A72" s="9" t="str">
        <f t="shared" si="210"/>
        <v/>
      </c>
      <c r="B72" s="96"/>
      <c r="C72" s="163" t="s">
        <v>186</v>
      </c>
      <c r="D72" s="200" t="str">
        <f t="shared" si="217"/>
        <v/>
      </c>
      <c r="E72" s="202" t="str">
        <f t="shared" si="150"/>
        <v/>
      </c>
      <c r="F72" s="202" t="str">
        <f>IF(ISERROR(VLOOKUP(CI72,CJ$6:$CK$41,2,0)),"",VLOOKUP(CI72,CJ$6:$CK$41,2,0))</f>
        <v/>
      </c>
      <c r="G72" s="97"/>
      <c r="H72" s="97"/>
      <c r="I72" s="97"/>
      <c r="J72" s="97"/>
      <c r="K72" s="193" t="str">
        <f t="shared" si="151"/>
        <v/>
      </c>
      <c r="L72" s="152"/>
      <c r="M72" s="128"/>
      <c r="N72" s="152"/>
      <c r="O72" s="128"/>
      <c r="P72" s="152"/>
      <c r="Q72" s="128"/>
      <c r="R72" s="152"/>
      <c r="S72" s="128"/>
      <c r="T72" s="152"/>
      <c r="U72" s="128"/>
      <c r="V72" s="152"/>
      <c r="W72" s="128"/>
      <c r="X72" s="152"/>
      <c r="Y72" s="128"/>
      <c r="Z72" s="152"/>
      <c r="AA72" s="128"/>
      <c r="AB72" s="152"/>
      <c r="AC72" s="128"/>
      <c r="AD72" s="152"/>
      <c r="AE72" s="128"/>
      <c r="AF72" s="152"/>
      <c r="AG72" s="128"/>
      <c r="AH72" s="159" t="str">
        <f t="shared" si="152"/>
        <v/>
      </c>
      <c r="AI72" s="4" t="str">
        <f t="shared" si="153"/>
        <v/>
      </c>
      <c r="AJ72" s="4" t="str">
        <f t="shared" si="154"/>
        <v/>
      </c>
      <c r="AK72" s="7">
        <f t="shared" si="211"/>
        <v>0</v>
      </c>
      <c r="AL72" s="7" t="str">
        <f t="shared" si="212"/>
        <v/>
      </c>
      <c r="AM72" s="4">
        <f t="shared" si="155"/>
        <v>0</v>
      </c>
      <c r="AN72" s="4">
        <f t="shared" si="87"/>
        <v>0</v>
      </c>
      <c r="AO72" s="4" t="str">
        <f t="shared" si="59"/>
        <v/>
      </c>
      <c r="AP72" s="4" t="str">
        <f t="shared" si="156"/>
        <v/>
      </c>
      <c r="AQ72" s="13">
        <f t="shared" si="213"/>
        <v>0</v>
      </c>
      <c r="AR72" s="4" t="str">
        <f t="shared" si="157"/>
        <v/>
      </c>
      <c r="AS72" s="4">
        <v>5</v>
      </c>
      <c r="AT72" s="4" t="str">
        <f t="shared" si="158"/>
        <v xml:space="preserve"> </v>
      </c>
      <c r="AU72" s="4" t="str">
        <f t="shared" si="159"/>
        <v xml:space="preserve">  </v>
      </c>
      <c r="AV72" s="4" t="str">
        <f t="shared" si="218"/>
        <v/>
      </c>
      <c r="AW72" s="4" t="str">
        <f t="shared" si="160"/>
        <v/>
      </c>
      <c r="AX72" s="4" t="str">
        <f t="shared" si="161"/>
        <v/>
      </c>
      <c r="AY72" s="4" t="str">
        <f t="shared" si="162"/>
        <v/>
      </c>
      <c r="AZ72" s="4" t="str">
        <f t="shared" si="163"/>
        <v/>
      </c>
      <c r="BA72" s="4" t="str">
        <f t="shared" si="164"/>
        <v/>
      </c>
      <c r="BB72" s="4" t="str">
        <f t="shared" si="165"/>
        <v/>
      </c>
      <c r="BC72" s="4" t="str">
        <f t="shared" si="166"/>
        <v/>
      </c>
      <c r="BD72" s="4" t="str">
        <f t="shared" si="167"/>
        <v/>
      </c>
      <c r="BE72" s="4" t="str">
        <f t="shared" si="168"/>
        <v/>
      </c>
      <c r="BF72" s="4" t="str">
        <f t="shared" si="169"/>
        <v/>
      </c>
      <c r="BG72" s="4" t="str">
        <f t="shared" si="170"/>
        <v/>
      </c>
      <c r="BH72" s="4" t="str">
        <f t="shared" si="171"/>
        <v/>
      </c>
      <c r="BI72" s="4" t="str">
        <f t="shared" si="172"/>
        <v/>
      </c>
      <c r="BJ72" s="4" t="str">
        <f t="shared" si="173"/>
        <v/>
      </c>
      <c r="BK72" s="4" t="str">
        <f t="shared" si="174"/>
        <v/>
      </c>
      <c r="BL72" s="4" t="str">
        <f t="shared" si="175"/>
        <v/>
      </c>
      <c r="BM72" s="4" t="str">
        <f t="shared" si="176"/>
        <v/>
      </c>
      <c r="BN72" s="4" t="str">
        <f t="shared" si="177"/>
        <v/>
      </c>
      <c r="BO72" s="4" t="str">
        <f t="shared" si="178"/>
        <v/>
      </c>
      <c r="BP72" s="4" t="str">
        <f t="shared" si="179"/>
        <v/>
      </c>
      <c r="BQ72" s="4" t="str">
        <f t="shared" si="180"/>
        <v/>
      </c>
      <c r="BR72" s="4" t="str">
        <f t="shared" si="181"/>
        <v/>
      </c>
      <c r="BS72" s="4">
        <f t="shared" si="182"/>
        <v>0</v>
      </c>
      <c r="BT72" s="4" t="str">
        <f t="shared" si="183"/>
        <v>999:99.99</v>
      </c>
      <c r="BU72" s="4" t="str">
        <f t="shared" si="184"/>
        <v>999:99.99</v>
      </c>
      <c r="BV72" s="4" t="str">
        <f t="shared" si="185"/>
        <v>999:99.99</v>
      </c>
      <c r="BW72" s="4" t="str">
        <f t="shared" si="186"/>
        <v>999:99.99</v>
      </c>
      <c r="BX72" s="4" t="str">
        <f t="shared" si="187"/>
        <v>999:99.99</v>
      </c>
      <c r="BY72" s="4" t="str">
        <f t="shared" si="188"/>
        <v>999:99.99</v>
      </c>
      <c r="BZ72" s="4" t="str">
        <f t="shared" si="189"/>
        <v>999:99.99</v>
      </c>
      <c r="CA72" s="4" t="str">
        <f t="shared" si="190"/>
        <v>999:99.99</v>
      </c>
      <c r="CB72" s="4" t="str">
        <f t="shared" si="191"/>
        <v>999:99.99</v>
      </c>
      <c r="CC72" s="4" t="str">
        <f t="shared" si="192"/>
        <v>999:99.99</v>
      </c>
      <c r="CD72" s="4" t="str">
        <f t="shared" si="193"/>
        <v>999:99.99</v>
      </c>
      <c r="CE72" s="4">
        <f t="shared" si="214"/>
        <v>0</v>
      </c>
      <c r="CF72" s="4">
        <f t="shared" si="215"/>
        <v>0</v>
      </c>
      <c r="CG72" s="4">
        <f t="shared" si="216"/>
        <v>0</v>
      </c>
      <c r="CH72" s="4" t="str">
        <f t="shared" si="197"/>
        <v>19000100</v>
      </c>
      <c r="CI72" s="4" t="str">
        <f t="shared" si="198"/>
        <v/>
      </c>
      <c r="CP72" s="4" t="str">
        <f t="shared" si="219"/>
        <v/>
      </c>
      <c r="CQ72" s="4" t="str">
        <f t="shared" si="220"/>
        <v/>
      </c>
      <c r="CW72" s="194" t="str">
        <f t="shared" si="221"/>
        <v/>
      </c>
      <c r="CX72" s="13">
        <f t="shared" si="199"/>
        <v>0</v>
      </c>
      <c r="CY72" s="13">
        <f t="shared" si="200"/>
        <v>0</v>
      </c>
      <c r="CZ72" s="13">
        <f t="shared" si="201"/>
        <v>0</v>
      </c>
      <c r="DA72" s="13">
        <f t="shared" si="202"/>
        <v>0</v>
      </c>
      <c r="DB72" s="13">
        <f t="shared" si="203"/>
        <v>0</v>
      </c>
      <c r="DC72" s="13">
        <f t="shared" si="204"/>
        <v>0</v>
      </c>
      <c r="DD72" s="13">
        <f t="shared" si="205"/>
        <v>0</v>
      </c>
      <c r="DE72" s="13">
        <f t="shared" si="206"/>
        <v>0</v>
      </c>
      <c r="DF72" s="13">
        <f t="shared" si="207"/>
        <v>0</v>
      </c>
      <c r="DG72" s="13">
        <f t="shared" si="208"/>
        <v>0</v>
      </c>
      <c r="DH72" s="13">
        <f t="shared" si="209"/>
        <v>0</v>
      </c>
      <c r="DI72" s="4">
        <f t="shared" si="222"/>
        <v>0</v>
      </c>
      <c r="DJ72" s="4">
        <f t="shared" si="223"/>
        <v>0</v>
      </c>
      <c r="DK72" s="4">
        <f t="shared" si="224"/>
        <v>0</v>
      </c>
      <c r="DL72" s="4">
        <f t="shared" si="225"/>
        <v>0</v>
      </c>
      <c r="DM72" s="4">
        <f t="shared" si="226"/>
        <v>0</v>
      </c>
      <c r="DN72" s="4">
        <f t="shared" si="227"/>
        <v>0</v>
      </c>
      <c r="DO72" s="4">
        <f t="shared" si="228"/>
        <v>0</v>
      </c>
      <c r="DP72" s="4">
        <f t="shared" si="229"/>
        <v>0</v>
      </c>
      <c r="DQ72" s="4">
        <f t="shared" si="230"/>
        <v>0</v>
      </c>
      <c r="DR72" s="4">
        <f t="shared" si="231"/>
        <v>0</v>
      </c>
      <c r="DV72" s="4" t="str">
        <f t="shared" si="232"/>
        <v/>
      </c>
      <c r="DW72" s="4" t="str">
        <f t="shared" si="233"/>
        <v/>
      </c>
      <c r="DX72" s="4" t="str">
        <f t="shared" si="234"/>
        <v/>
      </c>
      <c r="DY72" s="4" t="str">
        <f t="shared" si="235"/>
        <v/>
      </c>
      <c r="DZ72" s="4" t="str">
        <f t="shared" si="236"/>
        <v/>
      </c>
      <c r="EA72" s="4" t="str">
        <f t="shared" si="237"/>
        <v/>
      </c>
    </row>
    <row r="73" spans="1:132" ht="16.5" customHeight="1" x14ac:dyDescent="0.15">
      <c r="A73" s="9" t="str">
        <f t="shared" si="210"/>
        <v/>
      </c>
      <c r="B73" s="96"/>
      <c r="C73" s="163" t="s">
        <v>186</v>
      </c>
      <c r="D73" s="200" t="str">
        <f t="shared" si="217"/>
        <v/>
      </c>
      <c r="E73" s="202" t="str">
        <f t="shared" si="150"/>
        <v/>
      </c>
      <c r="F73" s="202" t="str">
        <f>IF(ISERROR(VLOOKUP(CI73,CJ$6:$CK$41,2,0)),"",VLOOKUP(CI73,CJ$6:$CK$41,2,0))</f>
        <v/>
      </c>
      <c r="G73" s="97"/>
      <c r="H73" s="97"/>
      <c r="I73" s="97"/>
      <c r="J73" s="97"/>
      <c r="K73" s="193" t="str">
        <f t="shared" si="151"/>
        <v/>
      </c>
      <c r="L73" s="152"/>
      <c r="M73" s="128"/>
      <c r="N73" s="152"/>
      <c r="O73" s="128"/>
      <c r="P73" s="152"/>
      <c r="Q73" s="128"/>
      <c r="R73" s="152"/>
      <c r="S73" s="128"/>
      <c r="T73" s="152"/>
      <c r="U73" s="128"/>
      <c r="V73" s="152"/>
      <c r="W73" s="128"/>
      <c r="X73" s="152"/>
      <c r="Y73" s="128"/>
      <c r="Z73" s="152"/>
      <c r="AA73" s="128"/>
      <c r="AB73" s="152"/>
      <c r="AC73" s="128"/>
      <c r="AD73" s="152"/>
      <c r="AE73" s="128"/>
      <c r="AF73" s="152"/>
      <c r="AG73" s="128"/>
      <c r="AH73" s="159" t="str">
        <f t="shared" si="152"/>
        <v/>
      </c>
      <c r="AI73" s="4" t="str">
        <f t="shared" si="153"/>
        <v/>
      </c>
      <c r="AJ73" s="4" t="str">
        <f t="shared" si="154"/>
        <v/>
      </c>
      <c r="AK73" s="7">
        <f t="shared" si="211"/>
        <v>0</v>
      </c>
      <c r="AL73" s="7" t="str">
        <f t="shared" si="212"/>
        <v/>
      </c>
      <c r="AM73" s="4">
        <f t="shared" si="155"/>
        <v>0</v>
      </c>
      <c r="AN73" s="4">
        <f t="shared" si="87"/>
        <v>0</v>
      </c>
      <c r="AO73" s="4" t="str">
        <f t="shared" si="59"/>
        <v/>
      </c>
      <c r="AP73" s="4" t="str">
        <f t="shared" si="156"/>
        <v/>
      </c>
      <c r="AQ73" s="13">
        <f t="shared" si="213"/>
        <v>0</v>
      </c>
      <c r="AR73" s="4" t="str">
        <f t="shared" si="157"/>
        <v/>
      </c>
      <c r="AS73" s="4">
        <v>5</v>
      </c>
      <c r="AT73" s="4" t="str">
        <f t="shared" si="158"/>
        <v xml:space="preserve"> </v>
      </c>
      <c r="AU73" s="4" t="str">
        <f t="shared" si="159"/>
        <v xml:space="preserve">  </v>
      </c>
      <c r="AV73" s="4" t="str">
        <f t="shared" si="218"/>
        <v/>
      </c>
      <c r="AW73" s="4" t="str">
        <f t="shared" si="160"/>
        <v/>
      </c>
      <c r="AX73" s="4" t="str">
        <f t="shared" si="161"/>
        <v/>
      </c>
      <c r="AY73" s="4" t="str">
        <f t="shared" si="162"/>
        <v/>
      </c>
      <c r="AZ73" s="4" t="str">
        <f t="shared" si="163"/>
        <v/>
      </c>
      <c r="BA73" s="4" t="str">
        <f t="shared" si="164"/>
        <v/>
      </c>
      <c r="BB73" s="4" t="str">
        <f t="shared" si="165"/>
        <v/>
      </c>
      <c r="BC73" s="4" t="str">
        <f t="shared" si="166"/>
        <v/>
      </c>
      <c r="BD73" s="4" t="str">
        <f t="shared" si="167"/>
        <v/>
      </c>
      <c r="BE73" s="4" t="str">
        <f t="shared" si="168"/>
        <v/>
      </c>
      <c r="BF73" s="4" t="str">
        <f t="shared" si="169"/>
        <v/>
      </c>
      <c r="BG73" s="4" t="str">
        <f t="shared" si="170"/>
        <v/>
      </c>
      <c r="BH73" s="4" t="str">
        <f t="shared" si="171"/>
        <v/>
      </c>
      <c r="BI73" s="4" t="str">
        <f t="shared" si="172"/>
        <v/>
      </c>
      <c r="BJ73" s="4" t="str">
        <f t="shared" si="173"/>
        <v/>
      </c>
      <c r="BK73" s="4" t="str">
        <f t="shared" si="174"/>
        <v/>
      </c>
      <c r="BL73" s="4" t="str">
        <f t="shared" si="175"/>
        <v/>
      </c>
      <c r="BM73" s="4" t="str">
        <f t="shared" si="176"/>
        <v/>
      </c>
      <c r="BN73" s="4" t="str">
        <f t="shared" si="177"/>
        <v/>
      </c>
      <c r="BO73" s="4" t="str">
        <f t="shared" si="178"/>
        <v/>
      </c>
      <c r="BP73" s="4" t="str">
        <f t="shared" si="179"/>
        <v/>
      </c>
      <c r="BQ73" s="4" t="str">
        <f t="shared" si="180"/>
        <v/>
      </c>
      <c r="BR73" s="4" t="str">
        <f t="shared" si="181"/>
        <v/>
      </c>
      <c r="BS73" s="4">
        <f t="shared" si="182"/>
        <v>0</v>
      </c>
      <c r="BT73" s="4" t="str">
        <f t="shared" si="183"/>
        <v>999:99.99</v>
      </c>
      <c r="BU73" s="4" t="str">
        <f t="shared" si="184"/>
        <v>999:99.99</v>
      </c>
      <c r="BV73" s="4" t="str">
        <f t="shared" si="185"/>
        <v>999:99.99</v>
      </c>
      <c r="BW73" s="4" t="str">
        <f t="shared" si="186"/>
        <v>999:99.99</v>
      </c>
      <c r="BX73" s="4" t="str">
        <f t="shared" si="187"/>
        <v>999:99.99</v>
      </c>
      <c r="BY73" s="4" t="str">
        <f t="shared" si="188"/>
        <v>999:99.99</v>
      </c>
      <c r="BZ73" s="4" t="str">
        <f t="shared" si="189"/>
        <v>999:99.99</v>
      </c>
      <c r="CA73" s="4" t="str">
        <f t="shared" si="190"/>
        <v>999:99.99</v>
      </c>
      <c r="CB73" s="4" t="str">
        <f t="shared" si="191"/>
        <v>999:99.99</v>
      </c>
      <c r="CC73" s="4" t="str">
        <f t="shared" si="192"/>
        <v>999:99.99</v>
      </c>
      <c r="CD73" s="4" t="str">
        <f t="shared" si="193"/>
        <v>999:99.99</v>
      </c>
      <c r="CE73" s="4">
        <f t="shared" si="214"/>
        <v>0</v>
      </c>
      <c r="CF73" s="4">
        <f t="shared" si="215"/>
        <v>0</v>
      </c>
      <c r="CG73" s="4">
        <f t="shared" si="216"/>
        <v>0</v>
      </c>
      <c r="CH73" s="4" t="str">
        <f t="shared" si="197"/>
        <v>19000100</v>
      </c>
      <c r="CI73" s="4" t="str">
        <f t="shared" si="198"/>
        <v/>
      </c>
      <c r="CP73" s="4" t="str">
        <f t="shared" si="219"/>
        <v/>
      </c>
      <c r="CQ73" s="4" t="str">
        <f t="shared" si="220"/>
        <v/>
      </c>
      <c r="CW73" s="194" t="str">
        <f t="shared" si="221"/>
        <v/>
      </c>
      <c r="CX73" s="13">
        <f t="shared" si="199"/>
        <v>0</v>
      </c>
      <c r="CY73" s="13">
        <f t="shared" si="200"/>
        <v>0</v>
      </c>
      <c r="CZ73" s="13">
        <f t="shared" si="201"/>
        <v>0</v>
      </c>
      <c r="DA73" s="13">
        <f t="shared" si="202"/>
        <v>0</v>
      </c>
      <c r="DB73" s="13">
        <f t="shared" si="203"/>
        <v>0</v>
      </c>
      <c r="DC73" s="13">
        <f t="shared" si="204"/>
        <v>0</v>
      </c>
      <c r="DD73" s="13">
        <f t="shared" si="205"/>
        <v>0</v>
      </c>
      <c r="DE73" s="13">
        <f t="shared" si="206"/>
        <v>0</v>
      </c>
      <c r="DF73" s="13">
        <f t="shared" si="207"/>
        <v>0</v>
      </c>
      <c r="DG73" s="13">
        <f t="shared" si="208"/>
        <v>0</v>
      </c>
      <c r="DH73" s="13">
        <f t="shared" si="209"/>
        <v>0</v>
      </c>
      <c r="DI73" s="4">
        <f t="shared" si="222"/>
        <v>0</v>
      </c>
      <c r="DJ73" s="4">
        <f t="shared" si="223"/>
        <v>0</v>
      </c>
      <c r="DK73" s="4">
        <f t="shared" si="224"/>
        <v>0</v>
      </c>
      <c r="DL73" s="4">
        <f t="shared" si="225"/>
        <v>0</v>
      </c>
      <c r="DM73" s="4">
        <f t="shared" si="226"/>
        <v>0</v>
      </c>
      <c r="DN73" s="4">
        <f t="shared" si="227"/>
        <v>0</v>
      </c>
      <c r="DO73" s="4">
        <f t="shared" si="228"/>
        <v>0</v>
      </c>
      <c r="DP73" s="4">
        <f t="shared" si="229"/>
        <v>0</v>
      </c>
      <c r="DQ73" s="4">
        <f t="shared" si="230"/>
        <v>0</v>
      </c>
      <c r="DR73" s="4">
        <f t="shared" si="231"/>
        <v>0</v>
      </c>
      <c r="DV73" s="4" t="str">
        <f t="shared" si="232"/>
        <v/>
      </c>
      <c r="DW73" s="4" t="str">
        <f t="shared" si="233"/>
        <v/>
      </c>
      <c r="DX73" s="4" t="str">
        <f t="shared" si="234"/>
        <v/>
      </c>
      <c r="DY73" s="4" t="str">
        <f t="shared" si="235"/>
        <v/>
      </c>
      <c r="DZ73" s="4" t="str">
        <f t="shared" si="236"/>
        <v/>
      </c>
      <c r="EA73" s="4" t="str">
        <f t="shared" si="237"/>
        <v/>
      </c>
    </row>
    <row r="74" spans="1:132" ht="16.5" customHeight="1" x14ac:dyDescent="0.15">
      <c r="A74" s="9" t="str">
        <f t="shared" si="210"/>
        <v/>
      </c>
      <c r="B74" s="96"/>
      <c r="C74" s="163" t="s">
        <v>186</v>
      </c>
      <c r="D74" s="200" t="str">
        <f t="shared" si="217"/>
        <v/>
      </c>
      <c r="E74" s="202" t="str">
        <f t="shared" si="150"/>
        <v/>
      </c>
      <c r="F74" s="202" t="str">
        <f>IF(ISERROR(VLOOKUP(CI74,CJ$6:$CK$41,2,0)),"",VLOOKUP(CI74,CJ$6:$CK$41,2,0))</f>
        <v/>
      </c>
      <c r="G74" s="97"/>
      <c r="H74" s="97"/>
      <c r="I74" s="97"/>
      <c r="J74" s="97"/>
      <c r="K74" s="193" t="str">
        <f t="shared" si="151"/>
        <v/>
      </c>
      <c r="L74" s="152"/>
      <c r="M74" s="128"/>
      <c r="N74" s="152"/>
      <c r="O74" s="128"/>
      <c r="P74" s="152"/>
      <c r="Q74" s="128"/>
      <c r="R74" s="152"/>
      <c r="S74" s="128"/>
      <c r="T74" s="152"/>
      <c r="U74" s="128"/>
      <c r="V74" s="152"/>
      <c r="W74" s="128"/>
      <c r="X74" s="152"/>
      <c r="Y74" s="128"/>
      <c r="Z74" s="152"/>
      <c r="AA74" s="128"/>
      <c r="AB74" s="152"/>
      <c r="AC74" s="128"/>
      <c r="AD74" s="152"/>
      <c r="AE74" s="128"/>
      <c r="AF74" s="152"/>
      <c r="AG74" s="128"/>
      <c r="AH74" s="159" t="str">
        <f t="shared" si="152"/>
        <v/>
      </c>
      <c r="AI74" s="4" t="str">
        <f t="shared" si="153"/>
        <v/>
      </c>
      <c r="AJ74" s="4" t="str">
        <f t="shared" si="154"/>
        <v/>
      </c>
      <c r="AK74" s="7">
        <f t="shared" si="211"/>
        <v>0</v>
      </c>
      <c r="AL74" s="7" t="str">
        <f t="shared" si="212"/>
        <v/>
      </c>
      <c r="AM74" s="4">
        <f t="shared" si="155"/>
        <v>0</v>
      </c>
      <c r="AN74" s="4">
        <f t="shared" si="87"/>
        <v>0</v>
      </c>
      <c r="AO74" s="4" t="str">
        <f t="shared" si="59"/>
        <v/>
      </c>
      <c r="AP74" s="4" t="str">
        <f t="shared" si="156"/>
        <v/>
      </c>
      <c r="AQ74" s="13">
        <f t="shared" si="213"/>
        <v>0</v>
      </c>
      <c r="AR74" s="4" t="str">
        <f t="shared" si="157"/>
        <v/>
      </c>
      <c r="AS74" s="4">
        <v>5</v>
      </c>
      <c r="AT74" s="4" t="str">
        <f t="shared" si="158"/>
        <v xml:space="preserve"> </v>
      </c>
      <c r="AU74" s="4" t="str">
        <f t="shared" si="159"/>
        <v xml:space="preserve">  </v>
      </c>
      <c r="AV74" s="4" t="str">
        <f t="shared" si="218"/>
        <v/>
      </c>
      <c r="AW74" s="4" t="str">
        <f t="shared" si="160"/>
        <v/>
      </c>
      <c r="AX74" s="4" t="str">
        <f t="shared" si="161"/>
        <v/>
      </c>
      <c r="AY74" s="4" t="str">
        <f t="shared" si="162"/>
        <v/>
      </c>
      <c r="AZ74" s="4" t="str">
        <f t="shared" si="163"/>
        <v/>
      </c>
      <c r="BA74" s="4" t="str">
        <f t="shared" si="164"/>
        <v/>
      </c>
      <c r="BB74" s="4" t="str">
        <f t="shared" si="165"/>
        <v/>
      </c>
      <c r="BC74" s="4" t="str">
        <f t="shared" si="166"/>
        <v/>
      </c>
      <c r="BD74" s="4" t="str">
        <f t="shared" si="167"/>
        <v/>
      </c>
      <c r="BE74" s="4" t="str">
        <f t="shared" si="168"/>
        <v/>
      </c>
      <c r="BF74" s="4" t="str">
        <f t="shared" si="169"/>
        <v/>
      </c>
      <c r="BG74" s="4" t="str">
        <f t="shared" si="170"/>
        <v/>
      </c>
      <c r="BH74" s="4" t="str">
        <f t="shared" si="171"/>
        <v/>
      </c>
      <c r="BI74" s="4" t="str">
        <f t="shared" si="172"/>
        <v/>
      </c>
      <c r="BJ74" s="4" t="str">
        <f t="shared" si="173"/>
        <v/>
      </c>
      <c r="BK74" s="4" t="str">
        <f t="shared" si="174"/>
        <v/>
      </c>
      <c r="BL74" s="4" t="str">
        <f t="shared" si="175"/>
        <v/>
      </c>
      <c r="BM74" s="4" t="str">
        <f t="shared" si="176"/>
        <v/>
      </c>
      <c r="BN74" s="4" t="str">
        <f t="shared" si="177"/>
        <v/>
      </c>
      <c r="BO74" s="4" t="str">
        <f t="shared" si="178"/>
        <v/>
      </c>
      <c r="BP74" s="4" t="str">
        <f t="shared" si="179"/>
        <v/>
      </c>
      <c r="BQ74" s="4" t="str">
        <f t="shared" si="180"/>
        <v/>
      </c>
      <c r="BR74" s="4" t="str">
        <f t="shared" si="181"/>
        <v/>
      </c>
      <c r="BS74" s="4">
        <f t="shared" si="182"/>
        <v>0</v>
      </c>
      <c r="BT74" s="4" t="str">
        <f t="shared" si="183"/>
        <v>999:99.99</v>
      </c>
      <c r="BU74" s="4" t="str">
        <f t="shared" si="184"/>
        <v>999:99.99</v>
      </c>
      <c r="BV74" s="4" t="str">
        <f t="shared" si="185"/>
        <v>999:99.99</v>
      </c>
      <c r="BW74" s="4" t="str">
        <f t="shared" si="186"/>
        <v>999:99.99</v>
      </c>
      <c r="BX74" s="4" t="str">
        <f t="shared" si="187"/>
        <v>999:99.99</v>
      </c>
      <c r="BY74" s="4" t="str">
        <f t="shared" si="188"/>
        <v>999:99.99</v>
      </c>
      <c r="BZ74" s="4" t="str">
        <f t="shared" si="189"/>
        <v>999:99.99</v>
      </c>
      <c r="CA74" s="4" t="str">
        <f t="shared" si="190"/>
        <v>999:99.99</v>
      </c>
      <c r="CB74" s="4" t="str">
        <f t="shared" si="191"/>
        <v>999:99.99</v>
      </c>
      <c r="CC74" s="4" t="str">
        <f t="shared" si="192"/>
        <v>999:99.99</v>
      </c>
      <c r="CD74" s="4" t="str">
        <f t="shared" si="193"/>
        <v>999:99.99</v>
      </c>
      <c r="CE74" s="4">
        <f t="shared" si="214"/>
        <v>0</v>
      </c>
      <c r="CF74" s="4">
        <f t="shared" si="215"/>
        <v>0</v>
      </c>
      <c r="CG74" s="4">
        <f t="shared" si="216"/>
        <v>0</v>
      </c>
      <c r="CH74" s="4" t="str">
        <f t="shared" si="197"/>
        <v>19000100</v>
      </c>
      <c r="CI74" s="4" t="str">
        <f t="shared" si="198"/>
        <v/>
      </c>
      <c r="CP74" s="4" t="str">
        <f t="shared" si="219"/>
        <v/>
      </c>
      <c r="CQ74" s="4" t="str">
        <f t="shared" si="220"/>
        <v/>
      </c>
      <c r="CW74" s="194" t="str">
        <f t="shared" si="221"/>
        <v/>
      </c>
      <c r="CX74" s="13">
        <f t="shared" si="199"/>
        <v>0</v>
      </c>
      <c r="CY74" s="13">
        <f t="shared" si="200"/>
        <v>0</v>
      </c>
      <c r="CZ74" s="13">
        <f t="shared" si="201"/>
        <v>0</v>
      </c>
      <c r="DA74" s="13">
        <f t="shared" si="202"/>
        <v>0</v>
      </c>
      <c r="DB74" s="13">
        <f t="shared" si="203"/>
        <v>0</v>
      </c>
      <c r="DC74" s="13">
        <f t="shared" si="204"/>
        <v>0</v>
      </c>
      <c r="DD74" s="13">
        <f t="shared" si="205"/>
        <v>0</v>
      </c>
      <c r="DE74" s="13">
        <f t="shared" si="206"/>
        <v>0</v>
      </c>
      <c r="DF74" s="13">
        <f t="shared" si="207"/>
        <v>0</v>
      </c>
      <c r="DG74" s="13">
        <f t="shared" si="208"/>
        <v>0</v>
      </c>
      <c r="DH74" s="13">
        <f t="shared" si="209"/>
        <v>0</v>
      </c>
      <c r="DI74" s="4">
        <f t="shared" si="222"/>
        <v>0</v>
      </c>
      <c r="DJ74" s="4">
        <f t="shared" si="223"/>
        <v>0</v>
      </c>
      <c r="DK74" s="4">
        <f t="shared" si="224"/>
        <v>0</v>
      </c>
      <c r="DL74" s="4">
        <f t="shared" si="225"/>
        <v>0</v>
      </c>
      <c r="DM74" s="4">
        <f t="shared" si="226"/>
        <v>0</v>
      </c>
      <c r="DN74" s="4">
        <f t="shared" si="227"/>
        <v>0</v>
      </c>
      <c r="DO74" s="4">
        <f t="shared" si="228"/>
        <v>0</v>
      </c>
      <c r="DP74" s="4">
        <f t="shared" si="229"/>
        <v>0</v>
      </c>
      <c r="DQ74" s="4">
        <f t="shared" si="230"/>
        <v>0</v>
      </c>
      <c r="DR74" s="4">
        <f t="shared" si="231"/>
        <v>0</v>
      </c>
      <c r="DV74" s="4" t="str">
        <f t="shared" si="232"/>
        <v/>
      </c>
      <c r="DW74" s="4" t="str">
        <f t="shared" si="233"/>
        <v/>
      </c>
      <c r="DX74" s="4" t="str">
        <f t="shared" si="234"/>
        <v/>
      </c>
      <c r="DY74" s="4" t="str">
        <f t="shared" si="235"/>
        <v/>
      </c>
      <c r="DZ74" s="4" t="str">
        <f t="shared" si="236"/>
        <v/>
      </c>
      <c r="EA74" s="4" t="str">
        <f t="shared" si="237"/>
        <v/>
      </c>
    </row>
    <row r="75" spans="1:132" ht="16.5" customHeight="1" x14ac:dyDescent="0.15">
      <c r="A75" s="9" t="str">
        <f t="shared" si="210"/>
        <v/>
      </c>
      <c r="B75" s="96"/>
      <c r="C75" s="163" t="s">
        <v>186</v>
      </c>
      <c r="D75" s="200" t="str">
        <f t="shared" si="217"/>
        <v/>
      </c>
      <c r="E75" s="202" t="str">
        <f t="shared" si="150"/>
        <v/>
      </c>
      <c r="F75" s="202" t="str">
        <f>IF(ISERROR(VLOOKUP(CI75,CJ$6:$CK$41,2,0)),"",VLOOKUP(CI75,CJ$6:$CK$41,2,0))</f>
        <v/>
      </c>
      <c r="G75" s="97"/>
      <c r="H75" s="97"/>
      <c r="I75" s="97"/>
      <c r="J75" s="97"/>
      <c r="K75" s="193" t="str">
        <f t="shared" si="151"/>
        <v/>
      </c>
      <c r="L75" s="152"/>
      <c r="M75" s="128"/>
      <c r="N75" s="152"/>
      <c r="O75" s="128"/>
      <c r="P75" s="152"/>
      <c r="Q75" s="128"/>
      <c r="R75" s="152"/>
      <c r="S75" s="128"/>
      <c r="T75" s="152"/>
      <c r="U75" s="128"/>
      <c r="V75" s="152"/>
      <c r="W75" s="128"/>
      <c r="X75" s="152"/>
      <c r="Y75" s="128"/>
      <c r="Z75" s="152"/>
      <c r="AA75" s="128"/>
      <c r="AB75" s="152"/>
      <c r="AC75" s="128"/>
      <c r="AD75" s="152"/>
      <c r="AE75" s="128"/>
      <c r="AF75" s="152"/>
      <c r="AG75" s="128"/>
      <c r="AH75" s="159" t="str">
        <f t="shared" si="152"/>
        <v/>
      </c>
      <c r="AI75" s="4" t="str">
        <f t="shared" si="153"/>
        <v/>
      </c>
      <c r="AJ75" s="4" t="str">
        <f t="shared" si="154"/>
        <v/>
      </c>
      <c r="AK75" s="7">
        <f t="shared" si="211"/>
        <v>0</v>
      </c>
      <c r="AL75" s="7" t="str">
        <f t="shared" si="212"/>
        <v/>
      </c>
      <c r="AM75" s="4">
        <f t="shared" si="155"/>
        <v>0</v>
      </c>
      <c r="AN75" s="4">
        <f t="shared" si="87"/>
        <v>0</v>
      </c>
      <c r="AO75" s="4" t="str">
        <f t="shared" si="59"/>
        <v/>
      </c>
      <c r="AP75" s="4" t="str">
        <f t="shared" si="156"/>
        <v/>
      </c>
      <c r="AQ75" s="13">
        <f t="shared" si="213"/>
        <v>0</v>
      </c>
      <c r="AR75" s="4" t="str">
        <f t="shared" si="157"/>
        <v/>
      </c>
      <c r="AS75" s="4">
        <v>5</v>
      </c>
      <c r="AT75" s="4" t="str">
        <f t="shared" si="158"/>
        <v xml:space="preserve"> </v>
      </c>
      <c r="AU75" s="4" t="str">
        <f t="shared" si="159"/>
        <v xml:space="preserve">  </v>
      </c>
      <c r="AV75" s="4" t="str">
        <f t="shared" si="218"/>
        <v/>
      </c>
      <c r="AW75" s="4" t="str">
        <f t="shared" si="160"/>
        <v/>
      </c>
      <c r="AX75" s="4" t="str">
        <f t="shared" si="161"/>
        <v/>
      </c>
      <c r="AY75" s="4" t="str">
        <f t="shared" si="162"/>
        <v/>
      </c>
      <c r="AZ75" s="4" t="str">
        <f t="shared" si="163"/>
        <v/>
      </c>
      <c r="BA75" s="4" t="str">
        <f t="shared" si="164"/>
        <v/>
      </c>
      <c r="BB75" s="4" t="str">
        <f t="shared" si="165"/>
        <v/>
      </c>
      <c r="BC75" s="4" t="str">
        <f t="shared" si="166"/>
        <v/>
      </c>
      <c r="BD75" s="4" t="str">
        <f t="shared" si="167"/>
        <v/>
      </c>
      <c r="BE75" s="4" t="str">
        <f t="shared" si="168"/>
        <v/>
      </c>
      <c r="BF75" s="4" t="str">
        <f t="shared" si="169"/>
        <v/>
      </c>
      <c r="BG75" s="4" t="str">
        <f t="shared" si="170"/>
        <v/>
      </c>
      <c r="BH75" s="4" t="str">
        <f t="shared" si="171"/>
        <v/>
      </c>
      <c r="BI75" s="4" t="str">
        <f t="shared" si="172"/>
        <v/>
      </c>
      <c r="BJ75" s="4" t="str">
        <f t="shared" si="173"/>
        <v/>
      </c>
      <c r="BK75" s="4" t="str">
        <f t="shared" si="174"/>
        <v/>
      </c>
      <c r="BL75" s="4" t="str">
        <f t="shared" si="175"/>
        <v/>
      </c>
      <c r="BM75" s="4" t="str">
        <f t="shared" si="176"/>
        <v/>
      </c>
      <c r="BN75" s="4" t="str">
        <f t="shared" si="177"/>
        <v/>
      </c>
      <c r="BO75" s="4" t="str">
        <f t="shared" si="178"/>
        <v/>
      </c>
      <c r="BP75" s="4" t="str">
        <f t="shared" si="179"/>
        <v/>
      </c>
      <c r="BQ75" s="4" t="str">
        <f t="shared" si="180"/>
        <v/>
      </c>
      <c r="BR75" s="4" t="str">
        <f t="shared" si="181"/>
        <v/>
      </c>
      <c r="BS75" s="4">
        <f t="shared" si="182"/>
        <v>0</v>
      </c>
      <c r="BT75" s="4" t="str">
        <f t="shared" si="183"/>
        <v>999:99.99</v>
      </c>
      <c r="BU75" s="4" t="str">
        <f t="shared" si="184"/>
        <v>999:99.99</v>
      </c>
      <c r="BV75" s="4" t="str">
        <f t="shared" si="185"/>
        <v>999:99.99</v>
      </c>
      <c r="BW75" s="4" t="str">
        <f t="shared" si="186"/>
        <v>999:99.99</v>
      </c>
      <c r="BX75" s="4" t="str">
        <f t="shared" si="187"/>
        <v>999:99.99</v>
      </c>
      <c r="BY75" s="4" t="str">
        <f t="shared" si="188"/>
        <v>999:99.99</v>
      </c>
      <c r="BZ75" s="4" t="str">
        <f t="shared" si="189"/>
        <v>999:99.99</v>
      </c>
      <c r="CA75" s="4" t="str">
        <f t="shared" si="190"/>
        <v>999:99.99</v>
      </c>
      <c r="CB75" s="4" t="str">
        <f t="shared" si="191"/>
        <v>999:99.99</v>
      </c>
      <c r="CC75" s="4" t="str">
        <f t="shared" si="192"/>
        <v>999:99.99</v>
      </c>
      <c r="CD75" s="4" t="str">
        <f t="shared" si="193"/>
        <v>999:99.99</v>
      </c>
      <c r="CE75" s="4">
        <f t="shared" si="214"/>
        <v>0</v>
      </c>
      <c r="CF75" s="4">
        <f t="shared" si="215"/>
        <v>0</v>
      </c>
      <c r="CG75" s="4">
        <f t="shared" si="216"/>
        <v>0</v>
      </c>
      <c r="CH75" s="4" t="str">
        <f t="shared" si="197"/>
        <v>19000100</v>
      </c>
      <c r="CI75" s="4" t="str">
        <f t="shared" si="198"/>
        <v/>
      </c>
      <c r="CP75" s="4" t="str">
        <f t="shared" si="219"/>
        <v/>
      </c>
      <c r="CQ75" s="4" t="str">
        <f t="shared" si="220"/>
        <v/>
      </c>
      <c r="CW75" s="194" t="str">
        <f t="shared" si="221"/>
        <v/>
      </c>
      <c r="CX75" s="13">
        <f t="shared" si="199"/>
        <v>0</v>
      </c>
      <c r="CY75" s="13">
        <f t="shared" si="200"/>
        <v>0</v>
      </c>
      <c r="CZ75" s="13">
        <f t="shared" si="201"/>
        <v>0</v>
      </c>
      <c r="DA75" s="13">
        <f t="shared" si="202"/>
        <v>0</v>
      </c>
      <c r="DB75" s="13">
        <f t="shared" si="203"/>
        <v>0</v>
      </c>
      <c r="DC75" s="13">
        <f t="shared" si="204"/>
        <v>0</v>
      </c>
      <c r="DD75" s="13">
        <f t="shared" si="205"/>
        <v>0</v>
      </c>
      <c r="DE75" s="13">
        <f t="shared" si="206"/>
        <v>0</v>
      </c>
      <c r="DF75" s="13">
        <f t="shared" si="207"/>
        <v>0</v>
      </c>
      <c r="DG75" s="13">
        <f t="shared" si="208"/>
        <v>0</v>
      </c>
      <c r="DH75" s="13">
        <f t="shared" si="209"/>
        <v>0</v>
      </c>
      <c r="DI75" s="4">
        <f t="shared" si="222"/>
        <v>0</v>
      </c>
      <c r="DJ75" s="4">
        <f t="shared" si="223"/>
        <v>0</v>
      </c>
      <c r="DK75" s="4">
        <f t="shared" si="224"/>
        <v>0</v>
      </c>
      <c r="DL75" s="4">
        <f t="shared" si="225"/>
        <v>0</v>
      </c>
      <c r="DM75" s="4">
        <f t="shared" si="226"/>
        <v>0</v>
      </c>
      <c r="DN75" s="4">
        <f t="shared" si="227"/>
        <v>0</v>
      </c>
      <c r="DO75" s="4">
        <f t="shared" si="228"/>
        <v>0</v>
      </c>
      <c r="DP75" s="4">
        <f t="shared" si="229"/>
        <v>0</v>
      </c>
      <c r="DQ75" s="4">
        <f t="shared" si="230"/>
        <v>0</v>
      </c>
      <c r="DR75" s="4">
        <f t="shared" si="231"/>
        <v>0</v>
      </c>
      <c r="DV75" s="4" t="str">
        <f t="shared" si="232"/>
        <v/>
      </c>
      <c r="DW75" s="4" t="str">
        <f t="shared" si="233"/>
        <v/>
      </c>
      <c r="DX75" s="4" t="str">
        <f t="shared" si="234"/>
        <v/>
      </c>
      <c r="DY75" s="4" t="str">
        <f t="shared" si="235"/>
        <v/>
      </c>
      <c r="DZ75" s="4" t="str">
        <f t="shared" si="236"/>
        <v/>
      </c>
      <c r="EA75" s="4" t="str">
        <f t="shared" si="237"/>
        <v/>
      </c>
    </row>
    <row r="76" spans="1:132" ht="16.5" customHeight="1" x14ac:dyDescent="0.15">
      <c r="A76" s="9" t="str">
        <f t="shared" si="210"/>
        <v/>
      </c>
      <c r="B76" s="96"/>
      <c r="C76" s="163" t="s">
        <v>186</v>
      </c>
      <c r="D76" s="200" t="str">
        <f t="shared" si="217"/>
        <v/>
      </c>
      <c r="E76" s="202" t="str">
        <f t="shared" si="150"/>
        <v/>
      </c>
      <c r="F76" s="202" t="str">
        <f>IF(ISERROR(VLOOKUP(CI76,CJ$6:$CK$41,2,0)),"",VLOOKUP(CI76,CJ$6:$CK$41,2,0))</f>
        <v/>
      </c>
      <c r="G76" s="97"/>
      <c r="H76" s="97"/>
      <c r="I76" s="97"/>
      <c r="J76" s="97"/>
      <c r="K76" s="193" t="str">
        <f t="shared" si="151"/>
        <v/>
      </c>
      <c r="L76" s="152"/>
      <c r="M76" s="128"/>
      <c r="N76" s="152"/>
      <c r="O76" s="128"/>
      <c r="P76" s="152"/>
      <c r="Q76" s="128"/>
      <c r="R76" s="152"/>
      <c r="S76" s="128"/>
      <c r="T76" s="152"/>
      <c r="U76" s="128"/>
      <c r="V76" s="152"/>
      <c r="W76" s="128"/>
      <c r="X76" s="152"/>
      <c r="Y76" s="128"/>
      <c r="Z76" s="152"/>
      <c r="AA76" s="128"/>
      <c r="AB76" s="152"/>
      <c r="AC76" s="128"/>
      <c r="AD76" s="152"/>
      <c r="AE76" s="128"/>
      <c r="AF76" s="152"/>
      <c r="AG76" s="128"/>
      <c r="AH76" s="159" t="str">
        <f t="shared" si="152"/>
        <v/>
      </c>
      <c r="AI76" s="4" t="str">
        <f t="shared" si="153"/>
        <v/>
      </c>
      <c r="AJ76" s="4" t="str">
        <f t="shared" si="154"/>
        <v/>
      </c>
      <c r="AK76" s="7">
        <f t="shared" si="211"/>
        <v>0</v>
      </c>
      <c r="AL76" s="7" t="str">
        <f t="shared" si="212"/>
        <v/>
      </c>
      <c r="AM76" s="4">
        <f t="shared" si="155"/>
        <v>0</v>
      </c>
      <c r="AN76" s="4">
        <f t="shared" si="87"/>
        <v>0</v>
      </c>
      <c r="AO76" s="4" t="str">
        <f t="shared" si="59"/>
        <v/>
      </c>
      <c r="AP76" s="4" t="str">
        <f t="shared" si="156"/>
        <v/>
      </c>
      <c r="AQ76" s="13">
        <f t="shared" si="213"/>
        <v>0</v>
      </c>
      <c r="AR76" s="4" t="str">
        <f t="shared" si="157"/>
        <v/>
      </c>
      <c r="AS76" s="4">
        <v>5</v>
      </c>
      <c r="AT76" s="4" t="str">
        <f t="shared" si="158"/>
        <v xml:space="preserve"> </v>
      </c>
      <c r="AU76" s="4" t="str">
        <f t="shared" si="159"/>
        <v xml:space="preserve">  </v>
      </c>
      <c r="AV76" s="4" t="str">
        <f t="shared" si="218"/>
        <v/>
      </c>
      <c r="AW76" s="4" t="str">
        <f t="shared" si="160"/>
        <v/>
      </c>
      <c r="AX76" s="4" t="str">
        <f t="shared" si="161"/>
        <v/>
      </c>
      <c r="AY76" s="4" t="str">
        <f t="shared" si="162"/>
        <v/>
      </c>
      <c r="AZ76" s="4" t="str">
        <f t="shared" si="163"/>
        <v/>
      </c>
      <c r="BA76" s="4" t="str">
        <f t="shared" si="164"/>
        <v/>
      </c>
      <c r="BB76" s="4" t="str">
        <f t="shared" si="165"/>
        <v/>
      </c>
      <c r="BC76" s="4" t="str">
        <f t="shared" si="166"/>
        <v/>
      </c>
      <c r="BD76" s="4" t="str">
        <f t="shared" si="167"/>
        <v/>
      </c>
      <c r="BE76" s="4" t="str">
        <f t="shared" si="168"/>
        <v/>
      </c>
      <c r="BF76" s="4" t="str">
        <f t="shared" si="169"/>
        <v/>
      </c>
      <c r="BG76" s="4" t="str">
        <f t="shared" si="170"/>
        <v/>
      </c>
      <c r="BH76" s="4" t="str">
        <f t="shared" si="171"/>
        <v/>
      </c>
      <c r="BI76" s="4" t="str">
        <f t="shared" si="172"/>
        <v/>
      </c>
      <c r="BJ76" s="4" t="str">
        <f t="shared" si="173"/>
        <v/>
      </c>
      <c r="BK76" s="4" t="str">
        <f t="shared" si="174"/>
        <v/>
      </c>
      <c r="BL76" s="4" t="str">
        <f t="shared" si="175"/>
        <v/>
      </c>
      <c r="BM76" s="4" t="str">
        <f t="shared" si="176"/>
        <v/>
      </c>
      <c r="BN76" s="4" t="str">
        <f t="shared" si="177"/>
        <v/>
      </c>
      <c r="BO76" s="4" t="str">
        <f t="shared" si="178"/>
        <v/>
      </c>
      <c r="BP76" s="4" t="str">
        <f t="shared" si="179"/>
        <v/>
      </c>
      <c r="BQ76" s="4" t="str">
        <f t="shared" si="180"/>
        <v/>
      </c>
      <c r="BR76" s="4" t="str">
        <f t="shared" si="181"/>
        <v/>
      </c>
      <c r="BS76" s="4">
        <f t="shared" si="182"/>
        <v>0</v>
      </c>
      <c r="BT76" s="4" t="str">
        <f t="shared" si="183"/>
        <v>999:99.99</v>
      </c>
      <c r="BU76" s="4" t="str">
        <f t="shared" si="184"/>
        <v>999:99.99</v>
      </c>
      <c r="BV76" s="4" t="str">
        <f t="shared" si="185"/>
        <v>999:99.99</v>
      </c>
      <c r="BW76" s="4" t="str">
        <f t="shared" si="186"/>
        <v>999:99.99</v>
      </c>
      <c r="BX76" s="4" t="str">
        <f t="shared" si="187"/>
        <v>999:99.99</v>
      </c>
      <c r="BY76" s="4" t="str">
        <f t="shared" si="188"/>
        <v>999:99.99</v>
      </c>
      <c r="BZ76" s="4" t="str">
        <f t="shared" si="189"/>
        <v>999:99.99</v>
      </c>
      <c r="CA76" s="4" t="str">
        <f t="shared" si="190"/>
        <v>999:99.99</v>
      </c>
      <c r="CB76" s="4" t="str">
        <f t="shared" si="191"/>
        <v>999:99.99</v>
      </c>
      <c r="CC76" s="4" t="str">
        <f t="shared" si="192"/>
        <v>999:99.99</v>
      </c>
      <c r="CD76" s="4" t="str">
        <f t="shared" si="193"/>
        <v>999:99.99</v>
      </c>
      <c r="CE76" s="4">
        <f t="shared" si="214"/>
        <v>0</v>
      </c>
      <c r="CF76" s="4">
        <f t="shared" si="215"/>
        <v>0</v>
      </c>
      <c r="CG76" s="4">
        <f t="shared" si="216"/>
        <v>0</v>
      </c>
      <c r="CH76" s="4" t="str">
        <f t="shared" si="197"/>
        <v>19000100</v>
      </c>
      <c r="CI76" s="4" t="str">
        <f t="shared" si="198"/>
        <v/>
      </c>
      <c r="CP76" s="4" t="str">
        <f t="shared" si="219"/>
        <v/>
      </c>
      <c r="CQ76" s="4" t="str">
        <f t="shared" si="220"/>
        <v/>
      </c>
      <c r="CW76" s="194" t="str">
        <f t="shared" si="221"/>
        <v/>
      </c>
      <c r="CX76" s="13">
        <f t="shared" si="199"/>
        <v>0</v>
      </c>
      <c r="CY76" s="13">
        <f t="shared" si="200"/>
        <v>0</v>
      </c>
      <c r="CZ76" s="13">
        <f t="shared" si="201"/>
        <v>0</v>
      </c>
      <c r="DA76" s="13">
        <f t="shared" si="202"/>
        <v>0</v>
      </c>
      <c r="DB76" s="13">
        <f t="shared" si="203"/>
        <v>0</v>
      </c>
      <c r="DC76" s="13">
        <f t="shared" si="204"/>
        <v>0</v>
      </c>
      <c r="DD76" s="13">
        <f t="shared" si="205"/>
        <v>0</v>
      </c>
      <c r="DE76" s="13">
        <f t="shared" si="206"/>
        <v>0</v>
      </c>
      <c r="DF76" s="13">
        <f t="shared" si="207"/>
        <v>0</v>
      </c>
      <c r="DG76" s="13">
        <f t="shared" si="208"/>
        <v>0</v>
      </c>
      <c r="DH76" s="13">
        <f t="shared" si="209"/>
        <v>0</v>
      </c>
      <c r="DI76" s="4">
        <f t="shared" si="222"/>
        <v>0</v>
      </c>
      <c r="DJ76" s="4">
        <f t="shared" si="223"/>
        <v>0</v>
      </c>
      <c r="DK76" s="4">
        <f t="shared" si="224"/>
        <v>0</v>
      </c>
      <c r="DL76" s="4">
        <f t="shared" si="225"/>
        <v>0</v>
      </c>
      <c r="DM76" s="4">
        <f t="shared" si="226"/>
        <v>0</v>
      </c>
      <c r="DN76" s="4">
        <f t="shared" si="227"/>
        <v>0</v>
      </c>
      <c r="DO76" s="4">
        <f t="shared" si="228"/>
        <v>0</v>
      </c>
      <c r="DP76" s="4">
        <f t="shared" si="229"/>
        <v>0</v>
      </c>
      <c r="DQ76" s="4">
        <f t="shared" si="230"/>
        <v>0</v>
      </c>
      <c r="DR76" s="4">
        <f t="shared" si="231"/>
        <v>0</v>
      </c>
      <c r="DV76" s="4" t="str">
        <f t="shared" si="232"/>
        <v/>
      </c>
      <c r="DW76" s="4" t="str">
        <f t="shared" si="233"/>
        <v/>
      </c>
      <c r="DX76" s="4" t="str">
        <f t="shared" si="234"/>
        <v/>
      </c>
      <c r="DY76" s="4" t="str">
        <f t="shared" si="235"/>
        <v/>
      </c>
      <c r="DZ76" s="4" t="str">
        <f t="shared" si="236"/>
        <v/>
      </c>
      <c r="EA76" s="4" t="str">
        <f t="shared" si="237"/>
        <v/>
      </c>
    </row>
    <row r="77" spans="1:132" ht="16.5" customHeight="1" x14ac:dyDescent="0.15">
      <c r="A77" s="9" t="str">
        <f t="shared" si="210"/>
        <v/>
      </c>
      <c r="B77" s="96"/>
      <c r="C77" s="163" t="s">
        <v>186</v>
      </c>
      <c r="D77" s="200" t="str">
        <f t="shared" si="217"/>
        <v/>
      </c>
      <c r="E77" s="202" t="str">
        <f t="shared" si="150"/>
        <v/>
      </c>
      <c r="F77" s="202" t="str">
        <f>IF(ISERROR(VLOOKUP(CI77,CJ$6:$CK$41,2,0)),"",VLOOKUP(CI77,CJ$6:$CK$41,2,0))</f>
        <v/>
      </c>
      <c r="G77" s="97"/>
      <c r="H77" s="97"/>
      <c r="I77" s="97"/>
      <c r="J77" s="97"/>
      <c r="K77" s="193" t="str">
        <f t="shared" si="151"/>
        <v/>
      </c>
      <c r="L77" s="152"/>
      <c r="M77" s="128"/>
      <c r="N77" s="152"/>
      <c r="O77" s="128"/>
      <c r="P77" s="152"/>
      <c r="Q77" s="128"/>
      <c r="R77" s="152"/>
      <c r="S77" s="128"/>
      <c r="T77" s="152"/>
      <c r="U77" s="128"/>
      <c r="V77" s="152"/>
      <c r="W77" s="128"/>
      <c r="X77" s="152"/>
      <c r="Y77" s="128"/>
      <c r="Z77" s="152"/>
      <c r="AA77" s="128"/>
      <c r="AB77" s="152"/>
      <c r="AC77" s="128"/>
      <c r="AD77" s="152"/>
      <c r="AE77" s="128"/>
      <c r="AF77" s="152"/>
      <c r="AG77" s="128"/>
      <c r="AH77" s="159" t="str">
        <f t="shared" si="152"/>
        <v/>
      </c>
      <c r="AI77" s="4" t="str">
        <f t="shared" si="153"/>
        <v/>
      </c>
      <c r="AJ77" s="4" t="str">
        <f t="shared" si="154"/>
        <v/>
      </c>
      <c r="AK77" s="7">
        <f t="shared" si="211"/>
        <v>0</v>
      </c>
      <c r="AL77" s="7" t="str">
        <f t="shared" si="212"/>
        <v/>
      </c>
      <c r="AM77" s="4">
        <f t="shared" si="155"/>
        <v>0</v>
      </c>
      <c r="AN77" s="4">
        <f t="shared" si="87"/>
        <v>0</v>
      </c>
      <c r="AO77" s="4" t="str">
        <f t="shared" si="59"/>
        <v/>
      </c>
      <c r="AP77" s="4" t="str">
        <f t="shared" si="156"/>
        <v/>
      </c>
      <c r="AQ77" s="13">
        <f t="shared" si="213"/>
        <v>0</v>
      </c>
      <c r="AR77" s="4" t="str">
        <f t="shared" si="157"/>
        <v/>
      </c>
      <c r="AS77" s="4">
        <v>5</v>
      </c>
      <c r="AT77" s="4" t="str">
        <f t="shared" si="158"/>
        <v xml:space="preserve"> </v>
      </c>
      <c r="AU77" s="4" t="str">
        <f t="shared" si="159"/>
        <v xml:space="preserve">  </v>
      </c>
      <c r="AV77" s="4" t="str">
        <f t="shared" si="218"/>
        <v/>
      </c>
      <c r="AW77" s="4" t="str">
        <f t="shared" si="160"/>
        <v/>
      </c>
      <c r="AX77" s="4" t="str">
        <f t="shared" si="161"/>
        <v/>
      </c>
      <c r="AY77" s="4" t="str">
        <f t="shared" si="162"/>
        <v/>
      </c>
      <c r="AZ77" s="4" t="str">
        <f t="shared" si="163"/>
        <v/>
      </c>
      <c r="BA77" s="4" t="str">
        <f t="shared" si="164"/>
        <v/>
      </c>
      <c r="BB77" s="4" t="str">
        <f t="shared" si="165"/>
        <v/>
      </c>
      <c r="BC77" s="4" t="str">
        <f t="shared" si="166"/>
        <v/>
      </c>
      <c r="BD77" s="4" t="str">
        <f t="shared" si="167"/>
        <v/>
      </c>
      <c r="BE77" s="4" t="str">
        <f t="shared" si="168"/>
        <v/>
      </c>
      <c r="BF77" s="4" t="str">
        <f t="shared" si="169"/>
        <v/>
      </c>
      <c r="BG77" s="4" t="str">
        <f t="shared" si="170"/>
        <v/>
      </c>
      <c r="BH77" s="4" t="str">
        <f t="shared" si="171"/>
        <v/>
      </c>
      <c r="BI77" s="4" t="str">
        <f t="shared" si="172"/>
        <v/>
      </c>
      <c r="BJ77" s="4" t="str">
        <f t="shared" si="173"/>
        <v/>
      </c>
      <c r="BK77" s="4" t="str">
        <f t="shared" si="174"/>
        <v/>
      </c>
      <c r="BL77" s="4" t="str">
        <f t="shared" si="175"/>
        <v/>
      </c>
      <c r="BM77" s="4" t="str">
        <f t="shared" si="176"/>
        <v/>
      </c>
      <c r="BN77" s="4" t="str">
        <f t="shared" si="177"/>
        <v/>
      </c>
      <c r="BO77" s="4" t="str">
        <f t="shared" si="178"/>
        <v/>
      </c>
      <c r="BP77" s="4" t="str">
        <f t="shared" si="179"/>
        <v/>
      </c>
      <c r="BQ77" s="4" t="str">
        <f t="shared" si="180"/>
        <v/>
      </c>
      <c r="BR77" s="4" t="str">
        <f t="shared" si="181"/>
        <v/>
      </c>
      <c r="BS77" s="4">
        <f t="shared" si="182"/>
        <v>0</v>
      </c>
      <c r="BT77" s="4" t="str">
        <f t="shared" si="183"/>
        <v>999:99.99</v>
      </c>
      <c r="BU77" s="4" t="str">
        <f t="shared" si="184"/>
        <v>999:99.99</v>
      </c>
      <c r="BV77" s="4" t="str">
        <f t="shared" si="185"/>
        <v>999:99.99</v>
      </c>
      <c r="BW77" s="4" t="str">
        <f t="shared" si="186"/>
        <v>999:99.99</v>
      </c>
      <c r="BX77" s="4" t="str">
        <f t="shared" si="187"/>
        <v>999:99.99</v>
      </c>
      <c r="BY77" s="4" t="str">
        <f t="shared" si="188"/>
        <v>999:99.99</v>
      </c>
      <c r="BZ77" s="4" t="str">
        <f t="shared" si="189"/>
        <v>999:99.99</v>
      </c>
      <c r="CA77" s="4" t="str">
        <f t="shared" si="190"/>
        <v>999:99.99</v>
      </c>
      <c r="CB77" s="4" t="str">
        <f t="shared" si="191"/>
        <v>999:99.99</v>
      </c>
      <c r="CC77" s="4" t="str">
        <f t="shared" si="192"/>
        <v>999:99.99</v>
      </c>
      <c r="CD77" s="4" t="str">
        <f t="shared" si="193"/>
        <v>999:99.99</v>
      </c>
      <c r="CE77" s="4">
        <f t="shared" si="214"/>
        <v>0</v>
      </c>
      <c r="CF77" s="4">
        <f t="shared" si="215"/>
        <v>0</v>
      </c>
      <c r="CG77" s="4">
        <f t="shared" si="216"/>
        <v>0</v>
      </c>
      <c r="CH77" s="4" t="str">
        <f t="shared" si="197"/>
        <v>19000100</v>
      </c>
      <c r="CI77" s="4" t="str">
        <f t="shared" si="198"/>
        <v/>
      </c>
      <c r="CP77" s="4" t="str">
        <f t="shared" si="219"/>
        <v/>
      </c>
      <c r="CQ77" s="4" t="str">
        <f t="shared" si="220"/>
        <v/>
      </c>
      <c r="CW77" s="194" t="str">
        <f t="shared" si="221"/>
        <v/>
      </c>
      <c r="CX77" s="13">
        <f t="shared" si="199"/>
        <v>0</v>
      </c>
      <c r="CY77" s="13">
        <f t="shared" si="200"/>
        <v>0</v>
      </c>
      <c r="CZ77" s="13">
        <f t="shared" si="201"/>
        <v>0</v>
      </c>
      <c r="DA77" s="13">
        <f t="shared" si="202"/>
        <v>0</v>
      </c>
      <c r="DB77" s="13">
        <f t="shared" si="203"/>
        <v>0</v>
      </c>
      <c r="DC77" s="13">
        <f t="shared" si="204"/>
        <v>0</v>
      </c>
      <c r="DD77" s="13">
        <f t="shared" si="205"/>
        <v>0</v>
      </c>
      <c r="DE77" s="13">
        <f t="shared" si="206"/>
        <v>0</v>
      </c>
      <c r="DF77" s="13">
        <f t="shared" si="207"/>
        <v>0</v>
      </c>
      <c r="DG77" s="13">
        <f t="shared" si="208"/>
        <v>0</v>
      </c>
      <c r="DH77" s="13">
        <f t="shared" si="209"/>
        <v>0</v>
      </c>
      <c r="DI77" s="4">
        <f t="shared" si="222"/>
        <v>0</v>
      </c>
      <c r="DJ77" s="4">
        <f t="shared" si="223"/>
        <v>0</v>
      </c>
      <c r="DK77" s="4">
        <f t="shared" si="224"/>
        <v>0</v>
      </c>
      <c r="DL77" s="4">
        <f t="shared" si="225"/>
        <v>0</v>
      </c>
      <c r="DM77" s="4">
        <f t="shared" si="226"/>
        <v>0</v>
      </c>
      <c r="DN77" s="4">
        <f t="shared" si="227"/>
        <v>0</v>
      </c>
      <c r="DO77" s="4">
        <f t="shared" si="228"/>
        <v>0</v>
      </c>
      <c r="DP77" s="4">
        <f t="shared" si="229"/>
        <v>0</v>
      </c>
      <c r="DQ77" s="4">
        <f t="shared" si="230"/>
        <v>0</v>
      </c>
      <c r="DR77" s="4">
        <f t="shared" si="231"/>
        <v>0</v>
      </c>
      <c r="DV77" s="4" t="str">
        <f t="shared" si="232"/>
        <v/>
      </c>
      <c r="DW77" s="4" t="str">
        <f t="shared" si="233"/>
        <v/>
      </c>
      <c r="DX77" s="4" t="str">
        <f t="shared" si="234"/>
        <v/>
      </c>
      <c r="DY77" s="4" t="str">
        <f t="shared" si="235"/>
        <v/>
      </c>
      <c r="DZ77" s="4" t="str">
        <f t="shared" si="236"/>
        <v/>
      </c>
      <c r="EA77" s="4" t="str">
        <f t="shared" si="237"/>
        <v/>
      </c>
    </row>
    <row r="78" spans="1:132" ht="16.5" customHeight="1" x14ac:dyDescent="0.15">
      <c r="A78" s="9" t="str">
        <f t="shared" si="210"/>
        <v/>
      </c>
      <c r="B78" s="96"/>
      <c r="C78" s="163" t="s">
        <v>186</v>
      </c>
      <c r="D78" s="200" t="str">
        <f t="shared" si="217"/>
        <v/>
      </c>
      <c r="E78" s="202" t="str">
        <f t="shared" si="150"/>
        <v/>
      </c>
      <c r="F78" s="202" t="str">
        <f>IF(ISERROR(VLOOKUP(CI78,CJ$6:$CK$41,2,0)),"",VLOOKUP(CI78,CJ$6:$CK$41,2,0))</f>
        <v/>
      </c>
      <c r="G78" s="97"/>
      <c r="H78" s="97"/>
      <c r="I78" s="97"/>
      <c r="J78" s="97"/>
      <c r="K78" s="193" t="str">
        <f t="shared" si="151"/>
        <v/>
      </c>
      <c r="L78" s="152"/>
      <c r="M78" s="128"/>
      <c r="N78" s="152"/>
      <c r="O78" s="128"/>
      <c r="P78" s="152"/>
      <c r="Q78" s="128"/>
      <c r="R78" s="152"/>
      <c r="S78" s="128"/>
      <c r="T78" s="152"/>
      <c r="U78" s="128"/>
      <c r="V78" s="152"/>
      <c r="W78" s="128"/>
      <c r="X78" s="152"/>
      <c r="Y78" s="128"/>
      <c r="Z78" s="152"/>
      <c r="AA78" s="128"/>
      <c r="AB78" s="152"/>
      <c r="AC78" s="128"/>
      <c r="AD78" s="152"/>
      <c r="AE78" s="128"/>
      <c r="AF78" s="152"/>
      <c r="AG78" s="128"/>
      <c r="AH78" s="159" t="str">
        <f t="shared" si="152"/>
        <v/>
      </c>
      <c r="AI78" s="4" t="str">
        <f t="shared" si="153"/>
        <v/>
      </c>
      <c r="AJ78" s="4" t="str">
        <f t="shared" si="154"/>
        <v/>
      </c>
      <c r="AK78" s="7">
        <f t="shared" si="211"/>
        <v>0</v>
      </c>
      <c r="AL78" s="7" t="str">
        <f t="shared" si="212"/>
        <v/>
      </c>
      <c r="AM78" s="4">
        <f t="shared" si="155"/>
        <v>0</v>
      </c>
      <c r="AN78" s="4">
        <f t="shared" si="87"/>
        <v>0</v>
      </c>
      <c r="AO78" s="4" t="str">
        <f t="shared" si="59"/>
        <v/>
      </c>
      <c r="AP78" s="4" t="str">
        <f t="shared" si="156"/>
        <v/>
      </c>
      <c r="AQ78" s="13">
        <f t="shared" si="213"/>
        <v>0</v>
      </c>
      <c r="AR78" s="4" t="str">
        <f t="shared" si="157"/>
        <v/>
      </c>
      <c r="AS78" s="4">
        <v>5</v>
      </c>
      <c r="AT78" s="4" t="str">
        <f t="shared" si="158"/>
        <v xml:space="preserve"> </v>
      </c>
      <c r="AU78" s="4" t="str">
        <f t="shared" si="159"/>
        <v xml:space="preserve">  </v>
      </c>
      <c r="AV78" s="4" t="str">
        <f t="shared" si="218"/>
        <v/>
      </c>
      <c r="AW78" s="4" t="str">
        <f t="shared" si="160"/>
        <v/>
      </c>
      <c r="AX78" s="4" t="str">
        <f t="shared" si="161"/>
        <v/>
      </c>
      <c r="AY78" s="4" t="str">
        <f t="shared" si="162"/>
        <v/>
      </c>
      <c r="AZ78" s="4" t="str">
        <f t="shared" si="163"/>
        <v/>
      </c>
      <c r="BA78" s="4" t="str">
        <f t="shared" si="164"/>
        <v/>
      </c>
      <c r="BB78" s="4" t="str">
        <f t="shared" si="165"/>
        <v/>
      </c>
      <c r="BC78" s="4" t="str">
        <f t="shared" si="166"/>
        <v/>
      </c>
      <c r="BD78" s="4" t="str">
        <f t="shared" si="167"/>
        <v/>
      </c>
      <c r="BE78" s="4" t="str">
        <f t="shared" si="168"/>
        <v/>
      </c>
      <c r="BF78" s="4" t="str">
        <f t="shared" si="169"/>
        <v/>
      </c>
      <c r="BG78" s="4" t="str">
        <f t="shared" si="170"/>
        <v/>
      </c>
      <c r="BH78" s="4" t="str">
        <f t="shared" si="171"/>
        <v/>
      </c>
      <c r="BI78" s="4" t="str">
        <f t="shared" si="172"/>
        <v/>
      </c>
      <c r="BJ78" s="4" t="str">
        <f t="shared" si="173"/>
        <v/>
      </c>
      <c r="BK78" s="4" t="str">
        <f t="shared" si="174"/>
        <v/>
      </c>
      <c r="BL78" s="4" t="str">
        <f t="shared" si="175"/>
        <v/>
      </c>
      <c r="BM78" s="4" t="str">
        <f t="shared" si="176"/>
        <v/>
      </c>
      <c r="BN78" s="4" t="str">
        <f t="shared" si="177"/>
        <v/>
      </c>
      <c r="BO78" s="4" t="str">
        <f t="shared" si="178"/>
        <v/>
      </c>
      <c r="BP78" s="4" t="str">
        <f t="shared" si="179"/>
        <v/>
      </c>
      <c r="BQ78" s="4" t="str">
        <f t="shared" si="180"/>
        <v/>
      </c>
      <c r="BR78" s="4" t="str">
        <f t="shared" si="181"/>
        <v/>
      </c>
      <c r="BS78" s="4">
        <f t="shared" si="182"/>
        <v>0</v>
      </c>
      <c r="BT78" s="4" t="str">
        <f t="shared" si="183"/>
        <v>999:99.99</v>
      </c>
      <c r="BU78" s="4" t="str">
        <f t="shared" si="184"/>
        <v>999:99.99</v>
      </c>
      <c r="BV78" s="4" t="str">
        <f t="shared" si="185"/>
        <v>999:99.99</v>
      </c>
      <c r="BW78" s="4" t="str">
        <f t="shared" si="186"/>
        <v>999:99.99</v>
      </c>
      <c r="BX78" s="4" t="str">
        <f t="shared" si="187"/>
        <v>999:99.99</v>
      </c>
      <c r="BY78" s="4" t="str">
        <f t="shared" si="188"/>
        <v>999:99.99</v>
      </c>
      <c r="BZ78" s="4" t="str">
        <f t="shared" si="189"/>
        <v>999:99.99</v>
      </c>
      <c r="CA78" s="4" t="str">
        <f t="shared" si="190"/>
        <v>999:99.99</v>
      </c>
      <c r="CB78" s="4" t="str">
        <f t="shared" si="191"/>
        <v>999:99.99</v>
      </c>
      <c r="CC78" s="4" t="str">
        <f t="shared" si="192"/>
        <v>999:99.99</v>
      </c>
      <c r="CD78" s="4" t="str">
        <f t="shared" si="193"/>
        <v>999:99.99</v>
      </c>
      <c r="CE78" s="4">
        <f t="shared" si="214"/>
        <v>0</v>
      </c>
      <c r="CF78" s="4">
        <f t="shared" si="215"/>
        <v>0</v>
      </c>
      <c r="CG78" s="4">
        <f t="shared" si="216"/>
        <v>0</v>
      </c>
      <c r="CH78" s="4" t="str">
        <f t="shared" si="197"/>
        <v>19000100</v>
      </c>
      <c r="CI78" s="4" t="str">
        <f t="shared" si="198"/>
        <v/>
      </c>
      <c r="CP78" s="4" t="str">
        <f t="shared" si="219"/>
        <v/>
      </c>
      <c r="CQ78" s="4" t="str">
        <f t="shared" si="220"/>
        <v/>
      </c>
      <c r="CW78" s="194" t="str">
        <f t="shared" si="221"/>
        <v/>
      </c>
      <c r="CX78" s="13">
        <f t="shared" si="199"/>
        <v>0</v>
      </c>
      <c r="CY78" s="13">
        <f t="shared" si="200"/>
        <v>0</v>
      </c>
      <c r="CZ78" s="13">
        <f t="shared" si="201"/>
        <v>0</v>
      </c>
      <c r="DA78" s="13">
        <f t="shared" si="202"/>
        <v>0</v>
      </c>
      <c r="DB78" s="13">
        <f t="shared" si="203"/>
        <v>0</v>
      </c>
      <c r="DC78" s="13">
        <f t="shared" si="204"/>
        <v>0</v>
      </c>
      <c r="DD78" s="13">
        <f t="shared" si="205"/>
        <v>0</v>
      </c>
      <c r="DE78" s="13">
        <f t="shared" si="206"/>
        <v>0</v>
      </c>
      <c r="DF78" s="13">
        <f t="shared" si="207"/>
        <v>0</v>
      </c>
      <c r="DG78" s="13">
        <f t="shared" si="208"/>
        <v>0</v>
      </c>
      <c r="DH78" s="13">
        <f t="shared" si="209"/>
        <v>0</v>
      </c>
      <c r="DI78" s="4">
        <f t="shared" si="222"/>
        <v>0</v>
      </c>
      <c r="DJ78" s="4">
        <f t="shared" si="223"/>
        <v>0</v>
      </c>
      <c r="DK78" s="4">
        <f t="shared" si="224"/>
        <v>0</v>
      </c>
      <c r="DL78" s="4">
        <f t="shared" si="225"/>
        <v>0</v>
      </c>
      <c r="DM78" s="4">
        <f t="shared" si="226"/>
        <v>0</v>
      </c>
      <c r="DN78" s="4">
        <f t="shared" si="227"/>
        <v>0</v>
      </c>
      <c r="DO78" s="4">
        <f t="shared" si="228"/>
        <v>0</v>
      </c>
      <c r="DP78" s="4">
        <f t="shared" si="229"/>
        <v>0</v>
      </c>
      <c r="DQ78" s="4">
        <f t="shared" si="230"/>
        <v>0</v>
      </c>
      <c r="DR78" s="4">
        <f t="shared" si="231"/>
        <v>0</v>
      </c>
      <c r="DV78" s="4" t="str">
        <f t="shared" si="232"/>
        <v/>
      </c>
      <c r="DW78" s="4" t="str">
        <f t="shared" si="233"/>
        <v/>
      </c>
      <c r="DX78" s="4" t="str">
        <f t="shared" si="234"/>
        <v/>
      </c>
      <c r="DY78" s="4" t="str">
        <f t="shared" si="235"/>
        <v/>
      </c>
      <c r="DZ78" s="4" t="str">
        <f t="shared" si="236"/>
        <v/>
      </c>
      <c r="EA78" s="4" t="str">
        <f t="shared" si="237"/>
        <v/>
      </c>
    </row>
    <row r="79" spans="1:132" ht="16.5" customHeight="1" x14ac:dyDescent="0.15">
      <c r="A79" s="9" t="str">
        <f t="shared" si="210"/>
        <v/>
      </c>
      <c r="B79" s="96"/>
      <c r="C79" s="163" t="s">
        <v>186</v>
      </c>
      <c r="D79" s="200" t="str">
        <f t="shared" si="217"/>
        <v/>
      </c>
      <c r="E79" s="202" t="str">
        <f t="shared" si="150"/>
        <v/>
      </c>
      <c r="F79" s="202" t="str">
        <f>IF(ISERROR(VLOOKUP(CI79,CJ$6:$CK$41,2,0)),"",VLOOKUP(CI79,CJ$6:$CK$41,2,0))</f>
        <v/>
      </c>
      <c r="G79" s="97"/>
      <c r="H79" s="97"/>
      <c r="I79" s="97"/>
      <c r="J79" s="97"/>
      <c r="K79" s="193" t="str">
        <f t="shared" si="151"/>
        <v/>
      </c>
      <c r="L79" s="152"/>
      <c r="M79" s="128"/>
      <c r="N79" s="152"/>
      <c r="O79" s="128"/>
      <c r="P79" s="152"/>
      <c r="Q79" s="128"/>
      <c r="R79" s="152"/>
      <c r="S79" s="128"/>
      <c r="T79" s="152"/>
      <c r="U79" s="128"/>
      <c r="V79" s="152"/>
      <c r="W79" s="128"/>
      <c r="X79" s="152"/>
      <c r="Y79" s="128"/>
      <c r="Z79" s="152"/>
      <c r="AA79" s="128"/>
      <c r="AB79" s="152"/>
      <c r="AC79" s="128"/>
      <c r="AD79" s="152"/>
      <c r="AE79" s="128"/>
      <c r="AF79" s="152"/>
      <c r="AG79" s="128"/>
      <c r="AH79" s="159" t="str">
        <f t="shared" si="152"/>
        <v/>
      </c>
      <c r="AI79" s="4" t="str">
        <f t="shared" si="153"/>
        <v/>
      </c>
      <c r="AJ79" s="4" t="str">
        <f t="shared" si="154"/>
        <v/>
      </c>
      <c r="AK79" s="7">
        <f t="shared" si="211"/>
        <v>0</v>
      </c>
      <c r="AL79" s="7" t="str">
        <f t="shared" si="212"/>
        <v/>
      </c>
      <c r="AM79" s="4">
        <f t="shared" si="155"/>
        <v>0</v>
      </c>
      <c r="AN79" s="4">
        <f t="shared" si="87"/>
        <v>0</v>
      </c>
      <c r="AO79" s="4" t="str">
        <f t="shared" si="59"/>
        <v/>
      </c>
      <c r="AP79" s="4" t="str">
        <f t="shared" si="156"/>
        <v/>
      </c>
      <c r="AQ79" s="13">
        <f t="shared" si="213"/>
        <v>0</v>
      </c>
      <c r="AR79" s="4" t="str">
        <f t="shared" si="157"/>
        <v/>
      </c>
      <c r="AS79" s="4">
        <v>5</v>
      </c>
      <c r="AT79" s="4" t="str">
        <f t="shared" si="158"/>
        <v xml:space="preserve"> </v>
      </c>
      <c r="AU79" s="4" t="str">
        <f t="shared" si="159"/>
        <v xml:space="preserve">  </v>
      </c>
      <c r="AV79" s="4" t="str">
        <f t="shared" si="218"/>
        <v/>
      </c>
      <c r="AW79" s="4" t="str">
        <f t="shared" si="160"/>
        <v/>
      </c>
      <c r="AX79" s="4" t="str">
        <f t="shared" si="161"/>
        <v/>
      </c>
      <c r="AY79" s="4" t="str">
        <f t="shared" si="162"/>
        <v/>
      </c>
      <c r="AZ79" s="4" t="str">
        <f t="shared" si="163"/>
        <v/>
      </c>
      <c r="BA79" s="4" t="str">
        <f t="shared" si="164"/>
        <v/>
      </c>
      <c r="BB79" s="4" t="str">
        <f t="shared" si="165"/>
        <v/>
      </c>
      <c r="BC79" s="4" t="str">
        <f t="shared" si="166"/>
        <v/>
      </c>
      <c r="BD79" s="4" t="str">
        <f t="shared" si="167"/>
        <v/>
      </c>
      <c r="BE79" s="4" t="str">
        <f t="shared" si="168"/>
        <v/>
      </c>
      <c r="BF79" s="4" t="str">
        <f t="shared" si="169"/>
        <v/>
      </c>
      <c r="BG79" s="4" t="str">
        <f t="shared" si="170"/>
        <v/>
      </c>
      <c r="BH79" s="4" t="str">
        <f t="shared" si="171"/>
        <v/>
      </c>
      <c r="BI79" s="4" t="str">
        <f t="shared" si="172"/>
        <v/>
      </c>
      <c r="BJ79" s="4" t="str">
        <f t="shared" si="173"/>
        <v/>
      </c>
      <c r="BK79" s="4" t="str">
        <f t="shared" si="174"/>
        <v/>
      </c>
      <c r="BL79" s="4" t="str">
        <f t="shared" si="175"/>
        <v/>
      </c>
      <c r="BM79" s="4" t="str">
        <f t="shared" si="176"/>
        <v/>
      </c>
      <c r="BN79" s="4" t="str">
        <f t="shared" si="177"/>
        <v/>
      </c>
      <c r="BO79" s="4" t="str">
        <f t="shared" si="178"/>
        <v/>
      </c>
      <c r="BP79" s="4" t="str">
        <f t="shared" si="179"/>
        <v/>
      </c>
      <c r="BQ79" s="4" t="str">
        <f t="shared" si="180"/>
        <v/>
      </c>
      <c r="BR79" s="4" t="str">
        <f t="shared" si="181"/>
        <v/>
      </c>
      <c r="BS79" s="4">
        <f t="shared" si="182"/>
        <v>0</v>
      </c>
      <c r="BT79" s="4" t="str">
        <f t="shared" si="183"/>
        <v>999:99.99</v>
      </c>
      <c r="BU79" s="4" t="str">
        <f t="shared" si="184"/>
        <v>999:99.99</v>
      </c>
      <c r="BV79" s="4" t="str">
        <f t="shared" si="185"/>
        <v>999:99.99</v>
      </c>
      <c r="BW79" s="4" t="str">
        <f t="shared" si="186"/>
        <v>999:99.99</v>
      </c>
      <c r="BX79" s="4" t="str">
        <f t="shared" si="187"/>
        <v>999:99.99</v>
      </c>
      <c r="BY79" s="4" t="str">
        <f t="shared" si="188"/>
        <v>999:99.99</v>
      </c>
      <c r="BZ79" s="4" t="str">
        <f t="shared" si="189"/>
        <v>999:99.99</v>
      </c>
      <c r="CA79" s="4" t="str">
        <f t="shared" si="190"/>
        <v>999:99.99</v>
      </c>
      <c r="CB79" s="4" t="str">
        <f t="shared" si="191"/>
        <v>999:99.99</v>
      </c>
      <c r="CC79" s="4" t="str">
        <f t="shared" si="192"/>
        <v>999:99.99</v>
      </c>
      <c r="CD79" s="4" t="str">
        <f t="shared" si="193"/>
        <v>999:99.99</v>
      </c>
      <c r="CE79" s="4">
        <f t="shared" si="214"/>
        <v>0</v>
      </c>
      <c r="CF79" s="4">
        <f t="shared" si="215"/>
        <v>0</v>
      </c>
      <c r="CG79" s="4">
        <f t="shared" si="216"/>
        <v>0</v>
      </c>
      <c r="CH79" s="4" t="str">
        <f t="shared" si="197"/>
        <v>19000100</v>
      </c>
      <c r="CI79" s="4" t="str">
        <f t="shared" si="198"/>
        <v/>
      </c>
      <c r="CP79" s="4" t="str">
        <f t="shared" si="219"/>
        <v/>
      </c>
      <c r="CQ79" s="4" t="str">
        <f t="shared" si="220"/>
        <v/>
      </c>
      <c r="CW79" s="194" t="str">
        <f t="shared" si="221"/>
        <v/>
      </c>
      <c r="CX79" s="13">
        <f t="shared" si="199"/>
        <v>0</v>
      </c>
      <c r="CY79" s="13">
        <f t="shared" si="200"/>
        <v>0</v>
      </c>
      <c r="CZ79" s="13">
        <f t="shared" si="201"/>
        <v>0</v>
      </c>
      <c r="DA79" s="13">
        <f t="shared" si="202"/>
        <v>0</v>
      </c>
      <c r="DB79" s="13">
        <f t="shared" si="203"/>
        <v>0</v>
      </c>
      <c r="DC79" s="13">
        <f t="shared" si="204"/>
        <v>0</v>
      </c>
      <c r="DD79" s="13">
        <f t="shared" si="205"/>
        <v>0</v>
      </c>
      <c r="DE79" s="13">
        <f t="shared" si="206"/>
        <v>0</v>
      </c>
      <c r="DF79" s="13">
        <f t="shared" si="207"/>
        <v>0</v>
      </c>
      <c r="DG79" s="13">
        <f t="shared" si="208"/>
        <v>0</v>
      </c>
      <c r="DH79" s="13">
        <f t="shared" si="209"/>
        <v>0</v>
      </c>
      <c r="DI79" s="4">
        <f t="shared" si="222"/>
        <v>0</v>
      </c>
      <c r="DJ79" s="4">
        <f t="shared" si="223"/>
        <v>0</v>
      </c>
      <c r="DK79" s="4">
        <f t="shared" si="224"/>
        <v>0</v>
      </c>
      <c r="DL79" s="4">
        <f t="shared" si="225"/>
        <v>0</v>
      </c>
      <c r="DM79" s="4">
        <f t="shared" si="226"/>
        <v>0</v>
      </c>
      <c r="DN79" s="4">
        <f t="shared" si="227"/>
        <v>0</v>
      </c>
      <c r="DO79" s="4">
        <f t="shared" si="228"/>
        <v>0</v>
      </c>
      <c r="DP79" s="4">
        <f t="shared" si="229"/>
        <v>0</v>
      </c>
      <c r="DQ79" s="4">
        <f t="shared" si="230"/>
        <v>0</v>
      </c>
      <c r="DR79" s="4">
        <f t="shared" si="231"/>
        <v>0</v>
      </c>
      <c r="DV79" s="4" t="str">
        <f t="shared" si="232"/>
        <v/>
      </c>
      <c r="DW79" s="4" t="str">
        <f t="shared" si="233"/>
        <v/>
      </c>
      <c r="DX79" s="4" t="str">
        <f t="shared" si="234"/>
        <v/>
      </c>
      <c r="DY79" s="4" t="str">
        <f t="shared" si="235"/>
        <v/>
      </c>
      <c r="DZ79" s="4" t="str">
        <f t="shared" si="236"/>
        <v/>
      </c>
      <c r="EA79" s="4" t="str">
        <f t="shared" si="237"/>
        <v/>
      </c>
    </row>
    <row r="80" spans="1:132" ht="16.5" customHeight="1" x14ac:dyDescent="0.15">
      <c r="A80" s="9" t="str">
        <f t="shared" si="210"/>
        <v/>
      </c>
      <c r="B80" s="96"/>
      <c r="C80" s="164" t="s">
        <v>186</v>
      </c>
      <c r="D80" s="200" t="str">
        <f t="shared" si="217"/>
        <v/>
      </c>
      <c r="E80" s="202" t="str">
        <f t="shared" si="150"/>
        <v/>
      </c>
      <c r="F80" s="202" t="str">
        <f>IF(ISERROR(VLOOKUP(CI80,CJ$6:$CK$41,2,0)),"",VLOOKUP(CI80,CJ$6:$CK$41,2,0))</f>
        <v/>
      </c>
      <c r="G80" s="97"/>
      <c r="H80" s="97"/>
      <c r="I80" s="97"/>
      <c r="J80" s="97"/>
      <c r="K80" s="193" t="str">
        <f t="shared" si="151"/>
        <v/>
      </c>
      <c r="L80" s="152"/>
      <c r="M80" s="128"/>
      <c r="N80" s="152"/>
      <c r="O80" s="128"/>
      <c r="P80" s="152"/>
      <c r="Q80" s="128"/>
      <c r="R80" s="152"/>
      <c r="S80" s="128"/>
      <c r="T80" s="152"/>
      <c r="U80" s="128"/>
      <c r="V80" s="152"/>
      <c r="W80" s="128"/>
      <c r="X80" s="152"/>
      <c r="Y80" s="128"/>
      <c r="Z80" s="152"/>
      <c r="AA80" s="128"/>
      <c r="AB80" s="152"/>
      <c r="AC80" s="128"/>
      <c r="AD80" s="152"/>
      <c r="AE80" s="128"/>
      <c r="AF80" s="152"/>
      <c r="AG80" s="128"/>
      <c r="AH80" s="159" t="str">
        <f t="shared" si="152"/>
        <v/>
      </c>
      <c r="AI80" s="4" t="str">
        <f t="shared" si="153"/>
        <v/>
      </c>
      <c r="AJ80" s="4" t="str">
        <f t="shared" si="154"/>
        <v/>
      </c>
      <c r="AK80" s="7">
        <f t="shared" si="211"/>
        <v>0</v>
      </c>
      <c r="AL80" s="7" t="str">
        <f t="shared" si="212"/>
        <v/>
      </c>
      <c r="AM80" s="4">
        <f t="shared" si="155"/>
        <v>0</v>
      </c>
      <c r="AN80" s="4">
        <f t="shared" si="87"/>
        <v>0</v>
      </c>
      <c r="AO80" s="4" t="str">
        <f t="shared" si="59"/>
        <v/>
      </c>
      <c r="AP80" s="4" t="str">
        <f t="shared" si="156"/>
        <v/>
      </c>
      <c r="AQ80" s="13">
        <f t="shared" si="213"/>
        <v>0</v>
      </c>
      <c r="AR80" s="4" t="str">
        <f t="shared" si="157"/>
        <v/>
      </c>
      <c r="AS80" s="4">
        <v>5</v>
      </c>
      <c r="AT80" s="4" t="str">
        <f t="shared" si="158"/>
        <v xml:space="preserve"> </v>
      </c>
      <c r="AU80" s="4" t="str">
        <f t="shared" si="159"/>
        <v xml:space="preserve">  </v>
      </c>
      <c r="AV80" s="4" t="str">
        <f t="shared" si="218"/>
        <v/>
      </c>
      <c r="AW80" s="4" t="str">
        <f t="shared" si="160"/>
        <v/>
      </c>
      <c r="AX80" s="4" t="str">
        <f t="shared" si="161"/>
        <v/>
      </c>
      <c r="AY80" s="4" t="str">
        <f t="shared" si="162"/>
        <v/>
      </c>
      <c r="AZ80" s="4" t="str">
        <f t="shared" si="163"/>
        <v/>
      </c>
      <c r="BA80" s="4" t="str">
        <f t="shared" si="164"/>
        <v/>
      </c>
      <c r="BB80" s="4" t="str">
        <f t="shared" si="165"/>
        <v/>
      </c>
      <c r="BC80" s="4" t="str">
        <f t="shared" si="166"/>
        <v/>
      </c>
      <c r="BD80" s="4" t="str">
        <f t="shared" si="167"/>
        <v/>
      </c>
      <c r="BE80" s="4" t="str">
        <f t="shared" si="168"/>
        <v/>
      </c>
      <c r="BF80" s="4" t="str">
        <f t="shared" si="169"/>
        <v/>
      </c>
      <c r="BG80" s="4" t="str">
        <f t="shared" si="170"/>
        <v/>
      </c>
      <c r="BH80" s="4" t="str">
        <f t="shared" si="171"/>
        <v/>
      </c>
      <c r="BI80" s="4" t="str">
        <f t="shared" si="172"/>
        <v/>
      </c>
      <c r="BJ80" s="4" t="str">
        <f t="shared" si="173"/>
        <v/>
      </c>
      <c r="BK80" s="4" t="str">
        <f t="shared" si="174"/>
        <v/>
      </c>
      <c r="BL80" s="4" t="str">
        <f t="shared" si="175"/>
        <v/>
      </c>
      <c r="BM80" s="4" t="str">
        <f t="shared" si="176"/>
        <v/>
      </c>
      <c r="BN80" s="4" t="str">
        <f t="shared" si="177"/>
        <v/>
      </c>
      <c r="BO80" s="4" t="str">
        <f t="shared" si="178"/>
        <v/>
      </c>
      <c r="BP80" s="4" t="str">
        <f t="shared" si="179"/>
        <v/>
      </c>
      <c r="BQ80" s="4" t="str">
        <f t="shared" si="180"/>
        <v/>
      </c>
      <c r="BR80" s="4" t="str">
        <f t="shared" si="181"/>
        <v/>
      </c>
      <c r="BS80" s="4">
        <f t="shared" si="182"/>
        <v>0</v>
      </c>
      <c r="BT80" s="4" t="str">
        <f t="shared" si="183"/>
        <v>999:99.99</v>
      </c>
      <c r="BU80" s="4" t="str">
        <f t="shared" si="184"/>
        <v>999:99.99</v>
      </c>
      <c r="BV80" s="4" t="str">
        <f t="shared" si="185"/>
        <v>999:99.99</v>
      </c>
      <c r="BW80" s="4" t="str">
        <f t="shared" si="186"/>
        <v>999:99.99</v>
      </c>
      <c r="BX80" s="4" t="str">
        <f t="shared" si="187"/>
        <v>999:99.99</v>
      </c>
      <c r="BY80" s="4" t="str">
        <f t="shared" si="188"/>
        <v>999:99.99</v>
      </c>
      <c r="BZ80" s="4" t="str">
        <f t="shared" si="189"/>
        <v>999:99.99</v>
      </c>
      <c r="CA80" s="4" t="str">
        <f t="shared" si="190"/>
        <v>999:99.99</v>
      </c>
      <c r="CB80" s="4" t="str">
        <f t="shared" si="191"/>
        <v>999:99.99</v>
      </c>
      <c r="CC80" s="4" t="str">
        <f t="shared" si="192"/>
        <v>999:99.99</v>
      </c>
      <c r="CD80" s="4" t="str">
        <f t="shared" si="193"/>
        <v>999:99.99</v>
      </c>
      <c r="CE80" s="4">
        <f t="shared" si="214"/>
        <v>0</v>
      </c>
      <c r="CF80" s="4">
        <f t="shared" si="215"/>
        <v>0</v>
      </c>
      <c r="CG80" s="4">
        <f t="shared" si="216"/>
        <v>0</v>
      </c>
      <c r="CH80" s="4" t="str">
        <f t="shared" si="197"/>
        <v>19000100</v>
      </c>
      <c r="CI80" s="4" t="str">
        <f t="shared" si="198"/>
        <v/>
      </c>
      <c r="CP80" s="4" t="str">
        <f t="shared" si="219"/>
        <v/>
      </c>
      <c r="CQ80" s="4" t="str">
        <f t="shared" si="220"/>
        <v/>
      </c>
      <c r="CW80" s="194" t="str">
        <f t="shared" si="221"/>
        <v/>
      </c>
      <c r="CX80" s="13">
        <f t="shared" si="199"/>
        <v>0</v>
      </c>
      <c r="CY80" s="13">
        <f t="shared" si="200"/>
        <v>0</v>
      </c>
      <c r="CZ80" s="13">
        <f t="shared" si="201"/>
        <v>0</v>
      </c>
      <c r="DA80" s="13">
        <f t="shared" si="202"/>
        <v>0</v>
      </c>
      <c r="DB80" s="13">
        <f t="shared" si="203"/>
        <v>0</v>
      </c>
      <c r="DC80" s="13">
        <f t="shared" si="204"/>
        <v>0</v>
      </c>
      <c r="DD80" s="13">
        <f t="shared" si="205"/>
        <v>0</v>
      </c>
      <c r="DE80" s="13">
        <f t="shared" si="206"/>
        <v>0</v>
      </c>
      <c r="DF80" s="13">
        <f t="shared" si="207"/>
        <v>0</v>
      </c>
      <c r="DG80" s="13">
        <f t="shared" si="208"/>
        <v>0</v>
      </c>
      <c r="DH80" s="13">
        <f t="shared" si="209"/>
        <v>0</v>
      </c>
      <c r="DI80" s="4">
        <f t="shared" si="222"/>
        <v>0</v>
      </c>
      <c r="DJ80" s="4">
        <f t="shared" si="223"/>
        <v>0</v>
      </c>
      <c r="DK80" s="4">
        <f t="shared" si="224"/>
        <v>0</v>
      </c>
      <c r="DL80" s="4">
        <f t="shared" si="225"/>
        <v>0</v>
      </c>
      <c r="DM80" s="4">
        <f t="shared" si="226"/>
        <v>0</v>
      </c>
      <c r="DN80" s="4">
        <f t="shared" si="227"/>
        <v>0</v>
      </c>
      <c r="DO80" s="4">
        <f t="shared" si="228"/>
        <v>0</v>
      </c>
      <c r="DP80" s="4">
        <f t="shared" si="229"/>
        <v>0</v>
      </c>
      <c r="DQ80" s="4">
        <f t="shared" si="230"/>
        <v>0</v>
      </c>
      <c r="DR80" s="4">
        <f t="shared" si="231"/>
        <v>0</v>
      </c>
      <c r="DV80" s="4" t="str">
        <f t="shared" si="232"/>
        <v/>
      </c>
      <c r="DW80" s="4" t="str">
        <f t="shared" si="233"/>
        <v/>
      </c>
      <c r="DX80" s="4" t="str">
        <f t="shared" si="234"/>
        <v/>
      </c>
      <c r="DY80" s="4" t="str">
        <f t="shared" si="235"/>
        <v/>
      </c>
      <c r="DZ80" s="4" t="str">
        <f t="shared" si="236"/>
        <v/>
      </c>
      <c r="EA80" s="4" t="str">
        <f t="shared" si="237"/>
        <v/>
      </c>
    </row>
    <row r="81" spans="1:131" ht="16.5" customHeight="1" x14ac:dyDescent="0.15">
      <c r="A81" s="164" t="str">
        <f t="shared" si="210"/>
        <v/>
      </c>
      <c r="B81" s="96"/>
      <c r="C81" s="164" t="s">
        <v>186</v>
      </c>
      <c r="D81" s="200" t="str">
        <f t="shared" si="217"/>
        <v/>
      </c>
      <c r="E81" s="202" t="str">
        <f t="shared" si="150"/>
        <v/>
      </c>
      <c r="F81" s="202" t="str">
        <f>IF(ISERROR(VLOOKUP(CI81,CJ$6:$CK$41,2,0)),"",VLOOKUP(CI81,CJ$6:$CK$41,2,0))</f>
        <v/>
      </c>
      <c r="G81" s="97"/>
      <c r="H81" s="97"/>
      <c r="I81" s="97"/>
      <c r="J81" s="97"/>
      <c r="K81" s="193" t="str">
        <f t="shared" si="151"/>
        <v/>
      </c>
      <c r="L81" s="152"/>
      <c r="M81" s="128"/>
      <c r="N81" s="152"/>
      <c r="O81" s="128"/>
      <c r="P81" s="152"/>
      <c r="Q81" s="128"/>
      <c r="R81" s="152"/>
      <c r="S81" s="128"/>
      <c r="T81" s="152"/>
      <c r="U81" s="128"/>
      <c r="V81" s="152"/>
      <c r="W81" s="128"/>
      <c r="X81" s="152"/>
      <c r="Y81" s="128"/>
      <c r="Z81" s="152"/>
      <c r="AA81" s="128"/>
      <c r="AB81" s="152"/>
      <c r="AC81" s="128"/>
      <c r="AD81" s="152"/>
      <c r="AE81" s="128"/>
      <c r="AF81" s="152"/>
      <c r="AG81" s="128"/>
      <c r="AH81" s="164" t="str">
        <f t="shared" si="152"/>
        <v/>
      </c>
      <c r="AI81" s="4" t="str">
        <f t="shared" si="153"/>
        <v/>
      </c>
      <c r="AJ81" s="4" t="str">
        <f t="shared" si="154"/>
        <v/>
      </c>
      <c r="AK81" s="7">
        <f t="shared" ref="AK81:AK100" si="238">AK80+IF(AP81="",0,1)</f>
        <v>0</v>
      </c>
      <c r="AL81" s="7" t="str">
        <f t="shared" ref="AL81:AL100" si="239">IF(AP81="","",AK81)</f>
        <v/>
      </c>
      <c r="AM81" s="4">
        <f t="shared" ref="AM81:AM100" si="240">LEN(AI81)+LEN(AJ81)</f>
        <v>0</v>
      </c>
      <c r="AN81" s="4">
        <f t="shared" ref="AN81:AN100" si="241">AN80+IF(AP81="",0,1)</f>
        <v>0</v>
      </c>
      <c r="AO81" s="4" t="str">
        <f t="shared" ref="AO81:AO100" si="242">IF(AP81="","",AN81)</f>
        <v/>
      </c>
      <c r="AP81" s="4" t="str">
        <f t="shared" ref="AP81:AP100" si="243">AI81&amp;IF(OR(AM81&gt;4,AM81=0),"",REPT("  ",5-AM81))&amp;AJ81</f>
        <v/>
      </c>
      <c r="AQ81" s="13">
        <f t="shared" si="213"/>
        <v>0</v>
      </c>
      <c r="AR81" s="4" t="str">
        <f t="shared" si="157"/>
        <v/>
      </c>
      <c r="AS81" s="4">
        <v>5</v>
      </c>
      <c r="AT81" s="4" t="str">
        <f t="shared" si="158"/>
        <v xml:space="preserve"> </v>
      </c>
      <c r="AU81" s="4" t="str">
        <f t="shared" ref="AU81:AU100" si="244">AI81&amp;"  "&amp;AJ81</f>
        <v xml:space="preserve">  </v>
      </c>
      <c r="AV81" s="4" t="str">
        <f t="shared" si="218"/>
        <v/>
      </c>
      <c r="AW81" s="4" t="str">
        <f t="shared" si="160"/>
        <v/>
      </c>
      <c r="AX81" s="4" t="str">
        <f t="shared" si="161"/>
        <v/>
      </c>
      <c r="AY81" s="4" t="str">
        <f t="shared" si="162"/>
        <v/>
      </c>
      <c r="AZ81" s="4" t="str">
        <f t="shared" si="163"/>
        <v/>
      </c>
      <c r="BA81" s="4" t="str">
        <f t="shared" si="164"/>
        <v/>
      </c>
      <c r="BB81" s="4" t="str">
        <f t="shared" si="165"/>
        <v/>
      </c>
      <c r="BC81" s="4" t="str">
        <f t="shared" si="166"/>
        <v/>
      </c>
      <c r="BD81" s="4" t="str">
        <f t="shared" si="167"/>
        <v/>
      </c>
      <c r="BE81" s="4" t="str">
        <f t="shared" si="168"/>
        <v/>
      </c>
      <c r="BF81" s="4" t="str">
        <f t="shared" si="169"/>
        <v/>
      </c>
      <c r="BG81" s="4" t="str">
        <f t="shared" si="170"/>
        <v/>
      </c>
      <c r="BH81" s="4" t="str">
        <f t="shared" si="171"/>
        <v/>
      </c>
      <c r="BI81" s="4" t="str">
        <f t="shared" si="172"/>
        <v/>
      </c>
      <c r="BJ81" s="4" t="str">
        <f t="shared" si="173"/>
        <v/>
      </c>
      <c r="BK81" s="4" t="str">
        <f t="shared" si="174"/>
        <v/>
      </c>
      <c r="BL81" s="4" t="str">
        <f t="shared" si="175"/>
        <v/>
      </c>
      <c r="BM81" s="4" t="str">
        <f t="shared" si="176"/>
        <v/>
      </c>
      <c r="BN81" s="4" t="str">
        <f t="shared" si="177"/>
        <v/>
      </c>
      <c r="BO81" s="4" t="str">
        <f t="shared" si="178"/>
        <v/>
      </c>
      <c r="BP81" s="4" t="str">
        <f t="shared" si="179"/>
        <v/>
      </c>
      <c r="BQ81" s="4" t="str">
        <f t="shared" si="180"/>
        <v/>
      </c>
      <c r="BR81" s="4" t="str">
        <f t="shared" si="181"/>
        <v/>
      </c>
      <c r="BS81" s="4">
        <f t="shared" si="182"/>
        <v>0</v>
      </c>
      <c r="BT81" s="4" t="str">
        <f t="shared" si="183"/>
        <v>999:99.99</v>
      </c>
      <c r="BU81" s="4" t="str">
        <f t="shared" si="184"/>
        <v>999:99.99</v>
      </c>
      <c r="BV81" s="4" t="str">
        <f t="shared" si="185"/>
        <v>999:99.99</v>
      </c>
      <c r="BW81" s="4" t="str">
        <f t="shared" si="186"/>
        <v>999:99.99</v>
      </c>
      <c r="BX81" s="4" t="str">
        <f t="shared" si="187"/>
        <v>999:99.99</v>
      </c>
      <c r="BY81" s="4" t="str">
        <f t="shared" si="188"/>
        <v>999:99.99</v>
      </c>
      <c r="BZ81" s="4" t="str">
        <f t="shared" si="189"/>
        <v>999:99.99</v>
      </c>
      <c r="CA81" s="4" t="str">
        <f t="shared" si="190"/>
        <v>999:99.99</v>
      </c>
      <c r="CB81" s="4" t="str">
        <f t="shared" si="191"/>
        <v>999:99.99</v>
      </c>
      <c r="CC81" s="4" t="str">
        <f t="shared" si="192"/>
        <v>999:99.99</v>
      </c>
      <c r="CD81" s="4" t="str">
        <f t="shared" si="193"/>
        <v>999:99.99</v>
      </c>
      <c r="CE81" s="4">
        <f t="shared" ref="CE81:CE100" si="245">IF(AQ81=1,1,0)</f>
        <v>0</v>
      </c>
      <c r="CF81" s="4">
        <f t="shared" ref="CF81:CF100" si="246">IF(AQ81=2,1,0)</f>
        <v>0</v>
      </c>
      <c r="CG81" s="4">
        <f t="shared" ref="CG81:CG100" si="247">IF(AQ81=3,1,0)</f>
        <v>0</v>
      </c>
      <c r="CH81" s="4" t="str">
        <f t="shared" si="197"/>
        <v>19000100</v>
      </c>
      <c r="CI81" s="4" t="str">
        <f t="shared" si="198"/>
        <v/>
      </c>
      <c r="CP81" s="4" t="str">
        <f t="shared" si="219"/>
        <v/>
      </c>
      <c r="CQ81" s="4" t="str">
        <f t="shared" si="220"/>
        <v/>
      </c>
      <c r="CW81" s="194" t="str">
        <f t="shared" si="221"/>
        <v/>
      </c>
      <c r="CX81" s="13">
        <f t="shared" si="199"/>
        <v>0</v>
      </c>
      <c r="CY81" s="13">
        <f t="shared" si="200"/>
        <v>0</v>
      </c>
      <c r="CZ81" s="13">
        <f t="shared" si="201"/>
        <v>0</v>
      </c>
      <c r="DA81" s="13">
        <f t="shared" si="202"/>
        <v>0</v>
      </c>
      <c r="DB81" s="13">
        <f t="shared" si="203"/>
        <v>0</v>
      </c>
      <c r="DC81" s="13">
        <f t="shared" si="204"/>
        <v>0</v>
      </c>
      <c r="DD81" s="13">
        <f t="shared" si="205"/>
        <v>0</v>
      </c>
      <c r="DE81" s="13">
        <f t="shared" si="206"/>
        <v>0</v>
      </c>
      <c r="DF81" s="13">
        <f t="shared" si="207"/>
        <v>0</v>
      </c>
      <c r="DG81" s="13">
        <f t="shared" si="208"/>
        <v>0</v>
      </c>
      <c r="DH81" s="13">
        <f t="shared" si="209"/>
        <v>0</v>
      </c>
      <c r="DI81" s="4">
        <f t="shared" si="222"/>
        <v>0</v>
      </c>
      <c r="DJ81" s="4">
        <f t="shared" si="223"/>
        <v>0</v>
      </c>
      <c r="DK81" s="4">
        <f t="shared" si="224"/>
        <v>0</v>
      </c>
      <c r="DL81" s="4">
        <f t="shared" si="225"/>
        <v>0</v>
      </c>
      <c r="DM81" s="4">
        <f t="shared" si="226"/>
        <v>0</v>
      </c>
      <c r="DN81" s="4">
        <f t="shared" si="227"/>
        <v>0</v>
      </c>
      <c r="DO81" s="4">
        <f t="shared" si="228"/>
        <v>0</v>
      </c>
      <c r="DP81" s="4">
        <f t="shared" si="229"/>
        <v>0</v>
      </c>
      <c r="DQ81" s="4">
        <f t="shared" si="230"/>
        <v>0</v>
      </c>
      <c r="DR81" s="4">
        <f t="shared" si="231"/>
        <v>0</v>
      </c>
      <c r="DV81" s="4" t="str">
        <f t="shared" si="232"/>
        <v/>
      </c>
      <c r="DW81" s="4" t="str">
        <f t="shared" si="233"/>
        <v/>
      </c>
      <c r="DX81" s="4" t="str">
        <f t="shared" si="234"/>
        <v/>
      </c>
      <c r="DY81" s="4" t="str">
        <f t="shared" si="235"/>
        <v/>
      </c>
      <c r="DZ81" s="4" t="str">
        <f t="shared" si="236"/>
        <v/>
      </c>
      <c r="EA81" s="4" t="str">
        <f t="shared" si="237"/>
        <v/>
      </c>
    </row>
    <row r="82" spans="1:131" ht="16.5" customHeight="1" x14ac:dyDescent="0.15">
      <c r="A82" s="164" t="str">
        <f t="shared" si="210"/>
        <v/>
      </c>
      <c r="B82" s="96"/>
      <c r="C82" s="164" t="s">
        <v>186</v>
      </c>
      <c r="D82" s="200" t="str">
        <f t="shared" si="217"/>
        <v/>
      </c>
      <c r="E82" s="202" t="str">
        <f t="shared" si="150"/>
        <v/>
      </c>
      <c r="F82" s="202" t="str">
        <f>IF(ISERROR(VLOOKUP(CI82,CJ$6:$CK$41,2,0)),"",VLOOKUP(CI82,CJ$6:$CK$41,2,0))</f>
        <v/>
      </c>
      <c r="G82" s="97"/>
      <c r="H82" s="97"/>
      <c r="I82" s="97"/>
      <c r="J82" s="97"/>
      <c r="K82" s="193" t="str">
        <f t="shared" si="151"/>
        <v/>
      </c>
      <c r="L82" s="152"/>
      <c r="M82" s="128"/>
      <c r="N82" s="152"/>
      <c r="O82" s="128"/>
      <c r="P82" s="152"/>
      <c r="Q82" s="128"/>
      <c r="R82" s="152"/>
      <c r="S82" s="128"/>
      <c r="T82" s="152"/>
      <c r="U82" s="128"/>
      <c r="V82" s="152"/>
      <c r="W82" s="128"/>
      <c r="X82" s="152"/>
      <c r="Y82" s="128"/>
      <c r="Z82" s="152"/>
      <c r="AA82" s="128"/>
      <c r="AB82" s="152"/>
      <c r="AC82" s="128"/>
      <c r="AD82" s="152"/>
      <c r="AE82" s="128"/>
      <c r="AF82" s="152"/>
      <c r="AG82" s="128"/>
      <c r="AH82" s="164" t="str">
        <f t="shared" si="152"/>
        <v/>
      </c>
      <c r="AI82" s="4" t="str">
        <f t="shared" si="153"/>
        <v/>
      </c>
      <c r="AJ82" s="4" t="str">
        <f t="shared" si="154"/>
        <v/>
      </c>
      <c r="AK82" s="7">
        <f t="shared" si="238"/>
        <v>0</v>
      </c>
      <c r="AL82" s="7" t="str">
        <f t="shared" si="239"/>
        <v/>
      </c>
      <c r="AM82" s="4">
        <f t="shared" si="240"/>
        <v>0</v>
      </c>
      <c r="AN82" s="4">
        <f t="shared" si="241"/>
        <v>0</v>
      </c>
      <c r="AO82" s="4" t="str">
        <f t="shared" si="242"/>
        <v/>
      </c>
      <c r="AP82" s="4" t="str">
        <f t="shared" si="243"/>
        <v/>
      </c>
      <c r="AQ82" s="13">
        <f t="shared" si="213"/>
        <v>0</v>
      </c>
      <c r="AR82" s="4" t="str">
        <f t="shared" si="157"/>
        <v/>
      </c>
      <c r="AS82" s="4">
        <v>5</v>
      </c>
      <c r="AT82" s="4" t="str">
        <f t="shared" si="158"/>
        <v xml:space="preserve"> </v>
      </c>
      <c r="AU82" s="4" t="str">
        <f t="shared" si="244"/>
        <v xml:space="preserve">  </v>
      </c>
      <c r="AV82" s="4" t="str">
        <f t="shared" si="218"/>
        <v/>
      </c>
      <c r="AW82" s="4" t="str">
        <f t="shared" si="160"/>
        <v/>
      </c>
      <c r="AX82" s="4" t="str">
        <f t="shared" si="161"/>
        <v/>
      </c>
      <c r="AY82" s="4" t="str">
        <f t="shared" si="162"/>
        <v/>
      </c>
      <c r="AZ82" s="4" t="str">
        <f t="shared" si="163"/>
        <v/>
      </c>
      <c r="BA82" s="4" t="str">
        <f t="shared" si="164"/>
        <v/>
      </c>
      <c r="BB82" s="4" t="str">
        <f t="shared" si="165"/>
        <v/>
      </c>
      <c r="BC82" s="4" t="str">
        <f t="shared" si="166"/>
        <v/>
      </c>
      <c r="BD82" s="4" t="str">
        <f t="shared" si="167"/>
        <v/>
      </c>
      <c r="BE82" s="4" t="str">
        <f t="shared" si="168"/>
        <v/>
      </c>
      <c r="BF82" s="4" t="str">
        <f t="shared" si="169"/>
        <v/>
      </c>
      <c r="BG82" s="4" t="str">
        <f t="shared" si="170"/>
        <v/>
      </c>
      <c r="BH82" s="4" t="str">
        <f t="shared" si="171"/>
        <v/>
      </c>
      <c r="BI82" s="4" t="str">
        <f t="shared" si="172"/>
        <v/>
      </c>
      <c r="BJ82" s="4" t="str">
        <f t="shared" si="173"/>
        <v/>
      </c>
      <c r="BK82" s="4" t="str">
        <f t="shared" si="174"/>
        <v/>
      </c>
      <c r="BL82" s="4" t="str">
        <f t="shared" si="175"/>
        <v/>
      </c>
      <c r="BM82" s="4" t="str">
        <f t="shared" si="176"/>
        <v/>
      </c>
      <c r="BN82" s="4" t="str">
        <f t="shared" si="177"/>
        <v/>
      </c>
      <c r="BO82" s="4" t="str">
        <f t="shared" si="178"/>
        <v/>
      </c>
      <c r="BP82" s="4" t="str">
        <f t="shared" si="179"/>
        <v/>
      </c>
      <c r="BQ82" s="4" t="str">
        <f t="shared" si="180"/>
        <v/>
      </c>
      <c r="BR82" s="4" t="str">
        <f t="shared" si="181"/>
        <v/>
      </c>
      <c r="BS82" s="4">
        <f t="shared" si="182"/>
        <v>0</v>
      </c>
      <c r="BT82" s="4" t="str">
        <f t="shared" si="183"/>
        <v>999:99.99</v>
      </c>
      <c r="BU82" s="4" t="str">
        <f t="shared" si="184"/>
        <v>999:99.99</v>
      </c>
      <c r="BV82" s="4" t="str">
        <f t="shared" si="185"/>
        <v>999:99.99</v>
      </c>
      <c r="BW82" s="4" t="str">
        <f t="shared" si="186"/>
        <v>999:99.99</v>
      </c>
      <c r="BX82" s="4" t="str">
        <f t="shared" si="187"/>
        <v>999:99.99</v>
      </c>
      <c r="BY82" s="4" t="str">
        <f t="shared" si="188"/>
        <v>999:99.99</v>
      </c>
      <c r="BZ82" s="4" t="str">
        <f t="shared" si="189"/>
        <v>999:99.99</v>
      </c>
      <c r="CA82" s="4" t="str">
        <f t="shared" si="190"/>
        <v>999:99.99</v>
      </c>
      <c r="CB82" s="4" t="str">
        <f t="shared" si="191"/>
        <v>999:99.99</v>
      </c>
      <c r="CC82" s="4" t="str">
        <f t="shared" si="192"/>
        <v>999:99.99</v>
      </c>
      <c r="CD82" s="4" t="str">
        <f t="shared" si="193"/>
        <v>999:99.99</v>
      </c>
      <c r="CE82" s="4">
        <f t="shared" si="245"/>
        <v>0</v>
      </c>
      <c r="CF82" s="4">
        <f t="shared" si="246"/>
        <v>0</v>
      </c>
      <c r="CG82" s="4">
        <f t="shared" si="247"/>
        <v>0</v>
      </c>
      <c r="CH82" s="4" t="str">
        <f t="shared" si="197"/>
        <v>19000100</v>
      </c>
      <c r="CI82" s="4" t="str">
        <f t="shared" si="198"/>
        <v/>
      </c>
      <c r="CP82" s="4" t="str">
        <f t="shared" si="219"/>
        <v/>
      </c>
      <c r="CQ82" s="4" t="str">
        <f t="shared" si="220"/>
        <v/>
      </c>
      <c r="CW82" s="194" t="str">
        <f t="shared" si="221"/>
        <v/>
      </c>
      <c r="CX82" s="13">
        <f t="shared" si="199"/>
        <v>0</v>
      </c>
      <c r="CY82" s="13">
        <f t="shared" si="200"/>
        <v>0</v>
      </c>
      <c r="CZ82" s="13">
        <f t="shared" si="201"/>
        <v>0</v>
      </c>
      <c r="DA82" s="13">
        <f t="shared" si="202"/>
        <v>0</v>
      </c>
      <c r="DB82" s="13">
        <f t="shared" si="203"/>
        <v>0</v>
      </c>
      <c r="DC82" s="13">
        <f t="shared" si="204"/>
        <v>0</v>
      </c>
      <c r="DD82" s="13">
        <f t="shared" si="205"/>
        <v>0</v>
      </c>
      <c r="DE82" s="13">
        <f t="shared" si="206"/>
        <v>0</v>
      </c>
      <c r="DF82" s="13">
        <f t="shared" si="207"/>
        <v>0</v>
      </c>
      <c r="DG82" s="13">
        <f t="shared" si="208"/>
        <v>0</v>
      </c>
      <c r="DH82" s="13">
        <f t="shared" si="209"/>
        <v>0</v>
      </c>
      <c r="DI82" s="4">
        <f t="shared" si="222"/>
        <v>0</v>
      </c>
      <c r="DJ82" s="4">
        <f t="shared" si="223"/>
        <v>0</v>
      </c>
      <c r="DK82" s="4">
        <f t="shared" si="224"/>
        <v>0</v>
      </c>
      <c r="DL82" s="4">
        <f t="shared" si="225"/>
        <v>0</v>
      </c>
      <c r="DM82" s="4">
        <f t="shared" si="226"/>
        <v>0</v>
      </c>
      <c r="DN82" s="4">
        <f t="shared" si="227"/>
        <v>0</v>
      </c>
      <c r="DO82" s="4">
        <f t="shared" si="228"/>
        <v>0</v>
      </c>
      <c r="DP82" s="4">
        <f t="shared" si="229"/>
        <v>0</v>
      </c>
      <c r="DQ82" s="4">
        <f t="shared" si="230"/>
        <v>0</v>
      </c>
      <c r="DR82" s="4">
        <f t="shared" si="231"/>
        <v>0</v>
      </c>
      <c r="DV82" s="4" t="str">
        <f t="shared" si="232"/>
        <v/>
      </c>
      <c r="DW82" s="4" t="str">
        <f t="shared" si="233"/>
        <v/>
      </c>
      <c r="DX82" s="4" t="str">
        <f t="shared" si="234"/>
        <v/>
      </c>
      <c r="DY82" s="4" t="str">
        <f t="shared" si="235"/>
        <v/>
      </c>
      <c r="DZ82" s="4" t="str">
        <f t="shared" si="236"/>
        <v/>
      </c>
      <c r="EA82" s="4" t="str">
        <f t="shared" si="237"/>
        <v/>
      </c>
    </row>
    <row r="83" spans="1:131" ht="16.5" customHeight="1" x14ac:dyDescent="0.15">
      <c r="A83" s="164" t="str">
        <f t="shared" si="210"/>
        <v/>
      </c>
      <c r="B83" s="96"/>
      <c r="C83" s="164" t="s">
        <v>186</v>
      </c>
      <c r="D83" s="200" t="str">
        <f t="shared" si="217"/>
        <v/>
      </c>
      <c r="E83" s="202" t="str">
        <f t="shared" si="150"/>
        <v/>
      </c>
      <c r="F83" s="202" t="str">
        <f>IF(ISERROR(VLOOKUP(CI83,CJ$6:$CK$41,2,0)),"",VLOOKUP(CI83,CJ$6:$CK$41,2,0))</f>
        <v/>
      </c>
      <c r="G83" s="97"/>
      <c r="H83" s="97"/>
      <c r="I83" s="97"/>
      <c r="J83" s="97"/>
      <c r="K83" s="193" t="str">
        <f t="shared" si="151"/>
        <v/>
      </c>
      <c r="L83" s="152"/>
      <c r="M83" s="128"/>
      <c r="N83" s="152"/>
      <c r="O83" s="128"/>
      <c r="P83" s="152"/>
      <c r="Q83" s="128"/>
      <c r="R83" s="152"/>
      <c r="S83" s="128"/>
      <c r="T83" s="152"/>
      <c r="U83" s="128"/>
      <c r="V83" s="152"/>
      <c r="W83" s="128"/>
      <c r="X83" s="152"/>
      <c r="Y83" s="128"/>
      <c r="Z83" s="152"/>
      <c r="AA83" s="128"/>
      <c r="AB83" s="152"/>
      <c r="AC83" s="128"/>
      <c r="AD83" s="152"/>
      <c r="AE83" s="128"/>
      <c r="AF83" s="152"/>
      <c r="AG83" s="128"/>
      <c r="AH83" s="164" t="str">
        <f t="shared" si="152"/>
        <v/>
      </c>
      <c r="AI83" s="4" t="str">
        <f t="shared" si="153"/>
        <v/>
      </c>
      <c r="AJ83" s="4" t="str">
        <f t="shared" si="154"/>
        <v/>
      </c>
      <c r="AK83" s="7">
        <f t="shared" si="238"/>
        <v>0</v>
      </c>
      <c r="AL83" s="7" t="str">
        <f t="shared" si="239"/>
        <v/>
      </c>
      <c r="AM83" s="4">
        <f t="shared" si="240"/>
        <v>0</v>
      </c>
      <c r="AN83" s="4">
        <f t="shared" si="241"/>
        <v>0</v>
      </c>
      <c r="AO83" s="4" t="str">
        <f t="shared" si="242"/>
        <v/>
      </c>
      <c r="AP83" s="4" t="str">
        <f t="shared" si="243"/>
        <v/>
      </c>
      <c r="AQ83" s="13">
        <f t="shared" si="213"/>
        <v>0</v>
      </c>
      <c r="AR83" s="4" t="str">
        <f t="shared" si="157"/>
        <v/>
      </c>
      <c r="AS83" s="4">
        <v>5</v>
      </c>
      <c r="AT83" s="4" t="str">
        <f t="shared" si="158"/>
        <v xml:space="preserve"> </v>
      </c>
      <c r="AU83" s="4" t="str">
        <f t="shared" si="244"/>
        <v xml:space="preserve">  </v>
      </c>
      <c r="AV83" s="4" t="str">
        <f t="shared" si="218"/>
        <v/>
      </c>
      <c r="AW83" s="4" t="str">
        <f t="shared" si="160"/>
        <v/>
      </c>
      <c r="AX83" s="4" t="str">
        <f t="shared" si="161"/>
        <v/>
      </c>
      <c r="AY83" s="4" t="str">
        <f t="shared" si="162"/>
        <v/>
      </c>
      <c r="AZ83" s="4" t="str">
        <f t="shared" si="163"/>
        <v/>
      </c>
      <c r="BA83" s="4" t="str">
        <f t="shared" si="164"/>
        <v/>
      </c>
      <c r="BB83" s="4" t="str">
        <f t="shared" si="165"/>
        <v/>
      </c>
      <c r="BC83" s="4" t="str">
        <f t="shared" si="166"/>
        <v/>
      </c>
      <c r="BD83" s="4" t="str">
        <f t="shared" si="167"/>
        <v/>
      </c>
      <c r="BE83" s="4" t="str">
        <f t="shared" si="168"/>
        <v/>
      </c>
      <c r="BF83" s="4" t="str">
        <f t="shared" si="169"/>
        <v/>
      </c>
      <c r="BG83" s="4" t="str">
        <f t="shared" si="170"/>
        <v/>
      </c>
      <c r="BH83" s="4" t="str">
        <f t="shared" si="171"/>
        <v/>
      </c>
      <c r="BI83" s="4" t="str">
        <f t="shared" si="172"/>
        <v/>
      </c>
      <c r="BJ83" s="4" t="str">
        <f t="shared" si="173"/>
        <v/>
      </c>
      <c r="BK83" s="4" t="str">
        <f t="shared" si="174"/>
        <v/>
      </c>
      <c r="BL83" s="4" t="str">
        <f t="shared" si="175"/>
        <v/>
      </c>
      <c r="BM83" s="4" t="str">
        <f t="shared" si="176"/>
        <v/>
      </c>
      <c r="BN83" s="4" t="str">
        <f t="shared" si="177"/>
        <v/>
      </c>
      <c r="BO83" s="4" t="str">
        <f t="shared" si="178"/>
        <v/>
      </c>
      <c r="BP83" s="4" t="str">
        <f t="shared" si="179"/>
        <v/>
      </c>
      <c r="BQ83" s="4" t="str">
        <f t="shared" si="180"/>
        <v/>
      </c>
      <c r="BR83" s="4" t="str">
        <f t="shared" si="181"/>
        <v/>
      </c>
      <c r="BS83" s="4">
        <f t="shared" si="182"/>
        <v>0</v>
      </c>
      <c r="BT83" s="4" t="str">
        <f t="shared" si="183"/>
        <v>999:99.99</v>
      </c>
      <c r="BU83" s="4" t="str">
        <f t="shared" si="184"/>
        <v>999:99.99</v>
      </c>
      <c r="BV83" s="4" t="str">
        <f t="shared" si="185"/>
        <v>999:99.99</v>
      </c>
      <c r="BW83" s="4" t="str">
        <f t="shared" si="186"/>
        <v>999:99.99</v>
      </c>
      <c r="BX83" s="4" t="str">
        <f t="shared" si="187"/>
        <v>999:99.99</v>
      </c>
      <c r="BY83" s="4" t="str">
        <f t="shared" si="188"/>
        <v>999:99.99</v>
      </c>
      <c r="BZ83" s="4" t="str">
        <f t="shared" si="189"/>
        <v>999:99.99</v>
      </c>
      <c r="CA83" s="4" t="str">
        <f t="shared" si="190"/>
        <v>999:99.99</v>
      </c>
      <c r="CB83" s="4" t="str">
        <f t="shared" si="191"/>
        <v>999:99.99</v>
      </c>
      <c r="CC83" s="4" t="str">
        <f t="shared" si="192"/>
        <v>999:99.99</v>
      </c>
      <c r="CD83" s="4" t="str">
        <f t="shared" si="193"/>
        <v>999:99.99</v>
      </c>
      <c r="CE83" s="4">
        <f t="shared" si="245"/>
        <v>0</v>
      </c>
      <c r="CF83" s="4">
        <f t="shared" si="246"/>
        <v>0</v>
      </c>
      <c r="CG83" s="4">
        <f t="shared" si="247"/>
        <v>0</v>
      </c>
      <c r="CH83" s="4" t="str">
        <f t="shared" si="197"/>
        <v>19000100</v>
      </c>
      <c r="CI83" s="4" t="str">
        <f t="shared" si="198"/>
        <v/>
      </c>
      <c r="CP83" s="4" t="str">
        <f t="shared" si="219"/>
        <v/>
      </c>
      <c r="CQ83" s="4" t="str">
        <f t="shared" si="220"/>
        <v/>
      </c>
      <c r="CW83" s="194" t="str">
        <f t="shared" si="221"/>
        <v/>
      </c>
      <c r="CX83" s="13">
        <f t="shared" si="199"/>
        <v>0</v>
      </c>
      <c r="CY83" s="13">
        <f t="shared" si="200"/>
        <v>0</v>
      </c>
      <c r="CZ83" s="13">
        <f t="shared" si="201"/>
        <v>0</v>
      </c>
      <c r="DA83" s="13">
        <f t="shared" si="202"/>
        <v>0</v>
      </c>
      <c r="DB83" s="13">
        <f t="shared" si="203"/>
        <v>0</v>
      </c>
      <c r="DC83" s="13">
        <f t="shared" si="204"/>
        <v>0</v>
      </c>
      <c r="DD83" s="13">
        <f t="shared" si="205"/>
        <v>0</v>
      </c>
      <c r="DE83" s="13">
        <f t="shared" si="206"/>
        <v>0</v>
      </c>
      <c r="DF83" s="13">
        <f t="shared" si="207"/>
        <v>0</v>
      </c>
      <c r="DG83" s="13">
        <f t="shared" si="208"/>
        <v>0</v>
      </c>
      <c r="DH83" s="13">
        <f t="shared" si="209"/>
        <v>0</v>
      </c>
      <c r="DI83" s="4">
        <f t="shared" si="222"/>
        <v>0</v>
      </c>
      <c r="DJ83" s="4">
        <f t="shared" si="223"/>
        <v>0</v>
      </c>
      <c r="DK83" s="4">
        <f t="shared" si="224"/>
        <v>0</v>
      </c>
      <c r="DL83" s="4">
        <f t="shared" si="225"/>
        <v>0</v>
      </c>
      <c r="DM83" s="4">
        <f t="shared" si="226"/>
        <v>0</v>
      </c>
      <c r="DN83" s="4">
        <f t="shared" si="227"/>
        <v>0</v>
      </c>
      <c r="DO83" s="4">
        <f t="shared" si="228"/>
        <v>0</v>
      </c>
      <c r="DP83" s="4">
        <f t="shared" si="229"/>
        <v>0</v>
      </c>
      <c r="DQ83" s="4">
        <f t="shared" si="230"/>
        <v>0</v>
      </c>
      <c r="DR83" s="4">
        <f t="shared" si="231"/>
        <v>0</v>
      </c>
      <c r="DV83" s="4" t="str">
        <f t="shared" si="232"/>
        <v/>
      </c>
      <c r="DW83" s="4" t="str">
        <f t="shared" si="233"/>
        <v/>
      </c>
      <c r="DX83" s="4" t="str">
        <f t="shared" si="234"/>
        <v/>
      </c>
      <c r="DY83" s="4" t="str">
        <f t="shared" si="235"/>
        <v/>
      </c>
      <c r="DZ83" s="4" t="str">
        <f t="shared" si="236"/>
        <v/>
      </c>
      <c r="EA83" s="4" t="str">
        <f t="shared" si="237"/>
        <v/>
      </c>
    </row>
    <row r="84" spans="1:131" ht="16.5" customHeight="1" x14ac:dyDescent="0.15">
      <c r="A84" s="164" t="str">
        <f t="shared" si="210"/>
        <v/>
      </c>
      <c r="B84" s="96"/>
      <c r="C84" s="164" t="s">
        <v>186</v>
      </c>
      <c r="D84" s="200" t="str">
        <f t="shared" si="217"/>
        <v/>
      </c>
      <c r="E84" s="202" t="str">
        <f t="shared" si="150"/>
        <v/>
      </c>
      <c r="F84" s="202" t="str">
        <f>IF(ISERROR(VLOOKUP(CI84,CJ$6:$CK$41,2,0)),"",VLOOKUP(CI84,CJ$6:$CK$41,2,0))</f>
        <v/>
      </c>
      <c r="G84" s="97"/>
      <c r="H84" s="97"/>
      <c r="I84" s="97"/>
      <c r="J84" s="97"/>
      <c r="K84" s="193" t="str">
        <f t="shared" si="151"/>
        <v/>
      </c>
      <c r="L84" s="152"/>
      <c r="M84" s="128"/>
      <c r="N84" s="152"/>
      <c r="O84" s="128"/>
      <c r="P84" s="152"/>
      <c r="Q84" s="128"/>
      <c r="R84" s="152"/>
      <c r="S84" s="128"/>
      <c r="T84" s="152"/>
      <c r="U84" s="128"/>
      <c r="V84" s="152"/>
      <c r="W84" s="128"/>
      <c r="X84" s="152"/>
      <c r="Y84" s="128"/>
      <c r="Z84" s="152"/>
      <c r="AA84" s="128"/>
      <c r="AB84" s="152"/>
      <c r="AC84" s="128"/>
      <c r="AD84" s="152"/>
      <c r="AE84" s="128"/>
      <c r="AF84" s="152"/>
      <c r="AG84" s="128"/>
      <c r="AH84" s="164" t="str">
        <f t="shared" si="152"/>
        <v/>
      </c>
      <c r="AI84" s="4" t="str">
        <f t="shared" si="153"/>
        <v/>
      </c>
      <c r="AJ84" s="4" t="str">
        <f t="shared" si="154"/>
        <v/>
      </c>
      <c r="AK84" s="7">
        <f t="shared" si="238"/>
        <v>0</v>
      </c>
      <c r="AL84" s="7" t="str">
        <f t="shared" si="239"/>
        <v/>
      </c>
      <c r="AM84" s="4">
        <f t="shared" si="240"/>
        <v>0</v>
      </c>
      <c r="AN84" s="4">
        <f t="shared" si="241"/>
        <v>0</v>
      </c>
      <c r="AO84" s="4" t="str">
        <f t="shared" si="242"/>
        <v/>
      </c>
      <c r="AP84" s="4" t="str">
        <f t="shared" si="243"/>
        <v/>
      </c>
      <c r="AQ84" s="13">
        <f t="shared" si="213"/>
        <v>0</v>
      </c>
      <c r="AR84" s="4" t="str">
        <f t="shared" si="157"/>
        <v/>
      </c>
      <c r="AS84" s="4">
        <v>5</v>
      </c>
      <c r="AT84" s="4" t="str">
        <f t="shared" si="158"/>
        <v xml:space="preserve"> </v>
      </c>
      <c r="AU84" s="4" t="str">
        <f t="shared" si="244"/>
        <v xml:space="preserve">  </v>
      </c>
      <c r="AV84" s="4" t="str">
        <f t="shared" si="218"/>
        <v/>
      </c>
      <c r="AW84" s="4" t="str">
        <f t="shared" si="160"/>
        <v/>
      </c>
      <c r="AX84" s="4" t="str">
        <f t="shared" si="161"/>
        <v/>
      </c>
      <c r="AY84" s="4" t="str">
        <f t="shared" si="162"/>
        <v/>
      </c>
      <c r="AZ84" s="4" t="str">
        <f t="shared" si="163"/>
        <v/>
      </c>
      <c r="BA84" s="4" t="str">
        <f t="shared" si="164"/>
        <v/>
      </c>
      <c r="BB84" s="4" t="str">
        <f t="shared" si="165"/>
        <v/>
      </c>
      <c r="BC84" s="4" t="str">
        <f t="shared" si="166"/>
        <v/>
      </c>
      <c r="BD84" s="4" t="str">
        <f t="shared" si="167"/>
        <v/>
      </c>
      <c r="BE84" s="4" t="str">
        <f t="shared" si="168"/>
        <v/>
      </c>
      <c r="BF84" s="4" t="str">
        <f t="shared" si="169"/>
        <v/>
      </c>
      <c r="BG84" s="4" t="str">
        <f t="shared" si="170"/>
        <v/>
      </c>
      <c r="BH84" s="4" t="str">
        <f t="shared" si="171"/>
        <v/>
      </c>
      <c r="BI84" s="4" t="str">
        <f t="shared" si="172"/>
        <v/>
      </c>
      <c r="BJ84" s="4" t="str">
        <f t="shared" si="173"/>
        <v/>
      </c>
      <c r="BK84" s="4" t="str">
        <f t="shared" si="174"/>
        <v/>
      </c>
      <c r="BL84" s="4" t="str">
        <f t="shared" si="175"/>
        <v/>
      </c>
      <c r="BM84" s="4" t="str">
        <f t="shared" si="176"/>
        <v/>
      </c>
      <c r="BN84" s="4" t="str">
        <f t="shared" si="177"/>
        <v/>
      </c>
      <c r="BO84" s="4" t="str">
        <f t="shared" si="178"/>
        <v/>
      </c>
      <c r="BP84" s="4" t="str">
        <f t="shared" si="179"/>
        <v/>
      </c>
      <c r="BQ84" s="4" t="str">
        <f t="shared" si="180"/>
        <v/>
      </c>
      <c r="BR84" s="4" t="str">
        <f t="shared" si="181"/>
        <v/>
      </c>
      <c r="BS84" s="4">
        <f t="shared" si="182"/>
        <v>0</v>
      </c>
      <c r="BT84" s="4" t="str">
        <f t="shared" si="183"/>
        <v>999:99.99</v>
      </c>
      <c r="BU84" s="4" t="str">
        <f t="shared" si="184"/>
        <v>999:99.99</v>
      </c>
      <c r="BV84" s="4" t="str">
        <f t="shared" si="185"/>
        <v>999:99.99</v>
      </c>
      <c r="BW84" s="4" t="str">
        <f t="shared" si="186"/>
        <v>999:99.99</v>
      </c>
      <c r="BX84" s="4" t="str">
        <f t="shared" si="187"/>
        <v>999:99.99</v>
      </c>
      <c r="BY84" s="4" t="str">
        <f t="shared" si="188"/>
        <v>999:99.99</v>
      </c>
      <c r="BZ84" s="4" t="str">
        <f t="shared" si="189"/>
        <v>999:99.99</v>
      </c>
      <c r="CA84" s="4" t="str">
        <f t="shared" si="190"/>
        <v>999:99.99</v>
      </c>
      <c r="CB84" s="4" t="str">
        <f t="shared" si="191"/>
        <v>999:99.99</v>
      </c>
      <c r="CC84" s="4" t="str">
        <f t="shared" si="192"/>
        <v>999:99.99</v>
      </c>
      <c r="CD84" s="4" t="str">
        <f t="shared" si="193"/>
        <v>999:99.99</v>
      </c>
      <c r="CE84" s="4">
        <f t="shared" si="245"/>
        <v>0</v>
      </c>
      <c r="CF84" s="4">
        <f t="shared" si="246"/>
        <v>0</v>
      </c>
      <c r="CG84" s="4">
        <f t="shared" si="247"/>
        <v>0</v>
      </c>
      <c r="CH84" s="4" t="str">
        <f t="shared" si="197"/>
        <v>19000100</v>
      </c>
      <c r="CI84" s="4" t="str">
        <f t="shared" si="198"/>
        <v/>
      </c>
      <c r="CP84" s="4" t="str">
        <f t="shared" si="219"/>
        <v/>
      </c>
      <c r="CQ84" s="4" t="str">
        <f t="shared" si="220"/>
        <v/>
      </c>
      <c r="CW84" s="194" t="str">
        <f t="shared" si="221"/>
        <v/>
      </c>
      <c r="CX84" s="13">
        <f t="shared" si="199"/>
        <v>0</v>
      </c>
      <c r="CY84" s="13">
        <f t="shared" si="200"/>
        <v>0</v>
      </c>
      <c r="CZ84" s="13">
        <f t="shared" si="201"/>
        <v>0</v>
      </c>
      <c r="DA84" s="13">
        <f t="shared" si="202"/>
        <v>0</v>
      </c>
      <c r="DB84" s="13">
        <f t="shared" si="203"/>
        <v>0</v>
      </c>
      <c r="DC84" s="13">
        <f t="shared" si="204"/>
        <v>0</v>
      </c>
      <c r="DD84" s="13">
        <f t="shared" si="205"/>
        <v>0</v>
      </c>
      <c r="DE84" s="13">
        <f t="shared" si="206"/>
        <v>0</v>
      </c>
      <c r="DF84" s="13">
        <f t="shared" si="207"/>
        <v>0</v>
      </c>
      <c r="DG84" s="13">
        <f t="shared" si="208"/>
        <v>0</v>
      </c>
      <c r="DH84" s="13">
        <f t="shared" si="209"/>
        <v>0</v>
      </c>
      <c r="DI84" s="4">
        <f t="shared" si="222"/>
        <v>0</v>
      </c>
      <c r="DJ84" s="4">
        <f t="shared" si="223"/>
        <v>0</v>
      </c>
      <c r="DK84" s="4">
        <f t="shared" si="224"/>
        <v>0</v>
      </c>
      <c r="DL84" s="4">
        <f t="shared" si="225"/>
        <v>0</v>
      </c>
      <c r="DM84" s="4">
        <f t="shared" si="226"/>
        <v>0</v>
      </c>
      <c r="DN84" s="4">
        <f t="shared" si="227"/>
        <v>0</v>
      </c>
      <c r="DO84" s="4">
        <f t="shared" si="228"/>
        <v>0</v>
      </c>
      <c r="DP84" s="4">
        <f t="shared" si="229"/>
        <v>0</v>
      </c>
      <c r="DQ84" s="4">
        <f t="shared" si="230"/>
        <v>0</v>
      </c>
      <c r="DR84" s="4">
        <f t="shared" si="231"/>
        <v>0</v>
      </c>
      <c r="DV84" s="4" t="str">
        <f t="shared" si="232"/>
        <v/>
      </c>
      <c r="DW84" s="4" t="str">
        <f t="shared" si="233"/>
        <v/>
      </c>
      <c r="DX84" s="4" t="str">
        <f t="shared" si="234"/>
        <v/>
      </c>
      <c r="DY84" s="4" t="str">
        <f t="shared" si="235"/>
        <v/>
      </c>
      <c r="DZ84" s="4" t="str">
        <f t="shared" si="236"/>
        <v/>
      </c>
      <c r="EA84" s="4" t="str">
        <f t="shared" si="237"/>
        <v/>
      </c>
    </row>
    <row r="85" spans="1:131" ht="16.5" customHeight="1" x14ac:dyDescent="0.15">
      <c r="A85" s="164" t="str">
        <f t="shared" si="210"/>
        <v/>
      </c>
      <c r="B85" s="96"/>
      <c r="C85" s="164" t="s">
        <v>186</v>
      </c>
      <c r="D85" s="200" t="str">
        <f t="shared" si="217"/>
        <v/>
      </c>
      <c r="E85" s="202" t="str">
        <f t="shared" si="150"/>
        <v/>
      </c>
      <c r="F85" s="202" t="str">
        <f>IF(ISERROR(VLOOKUP(CI85,CJ$6:$CK$41,2,0)),"",VLOOKUP(CI85,CJ$6:$CK$41,2,0))</f>
        <v/>
      </c>
      <c r="G85" s="97"/>
      <c r="H85" s="97"/>
      <c r="I85" s="97"/>
      <c r="J85" s="97"/>
      <c r="K85" s="193" t="str">
        <f t="shared" si="151"/>
        <v/>
      </c>
      <c r="L85" s="152"/>
      <c r="M85" s="128"/>
      <c r="N85" s="152"/>
      <c r="O85" s="128"/>
      <c r="P85" s="152"/>
      <c r="Q85" s="128"/>
      <c r="R85" s="152"/>
      <c r="S85" s="128"/>
      <c r="T85" s="152"/>
      <c r="U85" s="128"/>
      <c r="V85" s="152"/>
      <c r="W85" s="128"/>
      <c r="X85" s="152"/>
      <c r="Y85" s="128"/>
      <c r="Z85" s="152"/>
      <c r="AA85" s="128"/>
      <c r="AB85" s="152"/>
      <c r="AC85" s="128"/>
      <c r="AD85" s="152"/>
      <c r="AE85" s="128"/>
      <c r="AF85" s="152"/>
      <c r="AG85" s="128"/>
      <c r="AH85" s="164" t="str">
        <f t="shared" si="152"/>
        <v/>
      </c>
      <c r="AI85" s="4" t="str">
        <f t="shared" si="153"/>
        <v/>
      </c>
      <c r="AJ85" s="4" t="str">
        <f t="shared" si="154"/>
        <v/>
      </c>
      <c r="AK85" s="7">
        <f t="shared" si="238"/>
        <v>0</v>
      </c>
      <c r="AL85" s="7" t="str">
        <f t="shared" si="239"/>
        <v/>
      </c>
      <c r="AM85" s="4">
        <f t="shared" si="240"/>
        <v>0</v>
      </c>
      <c r="AN85" s="4">
        <f t="shared" si="241"/>
        <v>0</v>
      </c>
      <c r="AO85" s="4" t="str">
        <f t="shared" si="242"/>
        <v/>
      </c>
      <c r="AP85" s="4" t="str">
        <f t="shared" si="243"/>
        <v/>
      </c>
      <c r="AQ85" s="13">
        <f t="shared" si="213"/>
        <v>0</v>
      </c>
      <c r="AR85" s="4" t="str">
        <f t="shared" si="157"/>
        <v/>
      </c>
      <c r="AS85" s="4">
        <v>5</v>
      </c>
      <c r="AT85" s="4" t="str">
        <f t="shared" si="158"/>
        <v xml:space="preserve"> </v>
      </c>
      <c r="AU85" s="4" t="str">
        <f t="shared" si="244"/>
        <v xml:space="preserve">  </v>
      </c>
      <c r="AV85" s="4" t="str">
        <f t="shared" si="218"/>
        <v/>
      </c>
      <c r="AW85" s="4" t="str">
        <f t="shared" si="160"/>
        <v/>
      </c>
      <c r="AX85" s="4" t="str">
        <f t="shared" si="161"/>
        <v/>
      </c>
      <c r="AY85" s="4" t="str">
        <f t="shared" si="162"/>
        <v/>
      </c>
      <c r="AZ85" s="4" t="str">
        <f t="shared" si="163"/>
        <v/>
      </c>
      <c r="BA85" s="4" t="str">
        <f t="shared" si="164"/>
        <v/>
      </c>
      <c r="BB85" s="4" t="str">
        <f t="shared" si="165"/>
        <v/>
      </c>
      <c r="BC85" s="4" t="str">
        <f t="shared" si="166"/>
        <v/>
      </c>
      <c r="BD85" s="4" t="str">
        <f t="shared" si="167"/>
        <v/>
      </c>
      <c r="BE85" s="4" t="str">
        <f t="shared" si="168"/>
        <v/>
      </c>
      <c r="BF85" s="4" t="str">
        <f t="shared" si="169"/>
        <v/>
      </c>
      <c r="BG85" s="4" t="str">
        <f t="shared" si="170"/>
        <v/>
      </c>
      <c r="BH85" s="4" t="str">
        <f t="shared" si="171"/>
        <v/>
      </c>
      <c r="BI85" s="4" t="str">
        <f t="shared" si="172"/>
        <v/>
      </c>
      <c r="BJ85" s="4" t="str">
        <f t="shared" si="173"/>
        <v/>
      </c>
      <c r="BK85" s="4" t="str">
        <f t="shared" si="174"/>
        <v/>
      </c>
      <c r="BL85" s="4" t="str">
        <f t="shared" si="175"/>
        <v/>
      </c>
      <c r="BM85" s="4" t="str">
        <f t="shared" si="176"/>
        <v/>
      </c>
      <c r="BN85" s="4" t="str">
        <f t="shared" si="177"/>
        <v/>
      </c>
      <c r="BO85" s="4" t="str">
        <f t="shared" si="178"/>
        <v/>
      </c>
      <c r="BP85" s="4" t="str">
        <f t="shared" si="179"/>
        <v/>
      </c>
      <c r="BQ85" s="4" t="str">
        <f t="shared" si="180"/>
        <v/>
      </c>
      <c r="BR85" s="4" t="str">
        <f t="shared" si="181"/>
        <v/>
      </c>
      <c r="BS85" s="4">
        <f t="shared" si="182"/>
        <v>0</v>
      </c>
      <c r="BT85" s="4" t="str">
        <f t="shared" si="183"/>
        <v>999:99.99</v>
      </c>
      <c r="BU85" s="4" t="str">
        <f t="shared" si="184"/>
        <v>999:99.99</v>
      </c>
      <c r="BV85" s="4" t="str">
        <f t="shared" si="185"/>
        <v>999:99.99</v>
      </c>
      <c r="BW85" s="4" t="str">
        <f t="shared" si="186"/>
        <v>999:99.99</v>
      </c>
      <c r="BX85" s="4" t="str">
        <f t="shared" si="187"/>
        <v>999:99.99</v>
      </c>
      <c r="BY85" s="4" t="str">
        <f t="shared" si="188"/>
        <v>999:99.99</v>
      </c>
      <c r="BZ85" s="4" t="str">
        <f t="shared" si="189"/>
        <v>999:99.99</v>
      </c>
      <c r="CA85" s="4" t="str">
        <f t="shared" si="190"/>
        <v>999:99.99</v>
      </c>
      <c r="CB85" s="4" t="str">
        <f t="shared" si="191"/>
        <v>999:99.99</v>
      </c>
      <c r="CC85" s="4" t="str">
        <f t="shared" si="192"/>
        <v>999:99.99</v>
      </c>
      <c r="CD85" s="4" t="str">
        <f t="shared" si="193"/>
        <v>999:99.99</v>
      </c>
      <c r="CE85" s="4">
        <f t="shared" si="245"/>
        <v>0</v>
      </c>
      <c r="CF85" s="4">
        <f t="shared" si="246"/>
        <v>0</v>
      </c>
      <c r="CG85" s="4">
        <f t="shared" si="247"/>
        <v>0</v>
      </c>
      <c r="CH85" s="4" t="str">
        <f t="shared" si="197"/>
        <v>19000100</v>
      </c>
      <c r="CI85" s="4" t="str">
        <f t="shared" si="198"/>
        <v/>
      </c>
      <c r="CP85" s="4" t="str">
        <f t="shared" si="219"/>
        <v/>
      </c>
      <c r="CQ85" s="4" t="str">
        <f t="shared" si="220"/>
        <v/>
      </c>
      <c r="CW85" s="194" t="str">
        <f t="shared" si="221"/>
        <v/>
      </c>
      <c r="CX85" s="13">
        <f t="shared" si="199"/>
        <v>0</v>
      </c>
      <c r="CY85" s="13">
        <f t="shared" si="200"/>
        <v>0</v>
      </c>
      <c r="CZ85" s="13">
        <f t="shared" si="201"/>
        <v>0</v>
      </c>
      <c r="DA85" s="13">
        <f t="shared" si="202"/>
        <v>0</v>
      </c>
      <c r="DB85" s="13">
        <f t="shared" si="203"/>
        <v>0</v>
      </c>
      <c r="DC85" s="13">
        <f t="shared" si="204"/>
        <v>0</v>
      </c>
      <c r="DD85" s="13">
        <f t="shared" si="205"/>
        <v>0</v>
      </c>
      <c r="DE85" s="13">
        <f t="shared" si="206"/>
        <v>0</v>
      </c>
      <c r="DF85" s="13">
        <f t="shared" si="207"/>
        <v>0</v>
      </c>
      <c r="DG85" s="13">
        <f t="shared" si="208"/>
        <v>0</v>
      </c>
      <c r="DH85" s="13">
        <f t="shared" si="209"/>
        <v>0</v>
      </c>
      <c r="DI85" s="4">
        <f t="shared" si="222"/>
        <v>0</v>
      </c>
      <c r="DJ85" s="4">
        <f t="shared" si="223"/>
        <v>0</v>
      </c>
      <c r="DK85" s="4">
        <f t="shared" si="224"/>
        <v>0</v>
      </c>
      <c r="DL85" s="4">
        <f t="shared" si="225"/>
        <v>0</v>
      </c>
      <c r="DM85" s="4">
        <f t="shared" si="226"/>
        <v>0</v>
      </c>
      <c r="DN85" s="4">
        <f t="shared" si="227"/>
        <v>0</v>
      </c>
      <c r="DO85" s="4">
        <f t="shared" si="228"/>
        <v>0</v>
      </c>
      <c r="DP85" s="4">
        <f t="shared" si="229"/>
        <v>0</v>
      </c>
      <c r="DQ85" s="4">
        <f t="shared" si="230"/>
        <v>0</v>
      </c>
      <c r="DR85" s="4">
        <f t="shared" si="231"/>
        <v>0</v>
      </c>
      <c r="DV85" s="4" t="str">
        <f t="shared" si="232"/>
        <v/>
      </c>
      <c r="DW85" s="4" t="str">
        <f t="shared" si="233"/>
        <v/>
      </c>
      <c r="DX85" s="4" t="str">
        <f t="shared" si="234"/>
        <v/>
      </c>
      <c r="DY85" s="4" t="str">
        <f t="shared" si="235"/>
        <v/>
      </c>
      <c r="DZ85" s="4" t="str">
        <f t="shared" si="236"/>
        <v/>
      </c>
      <c r="EA85" s="4" t="str">
        <f t="shared" si="237"/>
        <v/>
      </c>
    </row>
    <row r="86" spans="1:131" ht="16.5" customHeight="1" x14ac:dyDescent="0.15">
      <c r="A86" s="164" t="str">
        <f t="shared" si="210"/>
        <v/>
      </c>
      <c r="B86" s="96"/>
      <c r="C86" s="164" t="s">
        <v>186</v>
      </c>
      <c r="D86" s="200" t="str">
        <f t="shared" si="217"/>
        <v/>
      </c>
      <c r="E86" s="202" t="str">
        <f t="shared" si="150"/>
        <v/>
      </c>
      <c r="F86" s="202" t="str">
        <f>IF(ISERROR(VLOOKUP(CI86,CJ$6:$CK$41,2,0)),"",VLOOKUP(CI86,CJ$6:$CK$41,2,0))</f>
        <v/>
      </c>
      <c r="G86" s="97"/>
      <c r="H86" s="97"/>
      <c r="I86" s="97"/>
      <c r="J86" s="97"/>
      <c r="K86" s="193" t="str">
        <f t="shared" si="151"/>
        <v/>
      </c>
      <c r="L86" s="152"/>
      <c r="M86" s="128"/>
      <c r="N86" s="152"/>
      <c r="O86" s="128"/>
      <c r="P86" s="152"/>
      <c r="Q86" s="128"/>
      <c r="R86" s="152"/>
      <c r="S86" s="128"/>
      <c r="T86" s="152"/>
      <c r="U86" s="128"/>
      <c r="V86" s="152"/>
      <c r="W86" s="128"/>
      <c r="X86" s="152"/>
      <c r="Y86" s="128"/>
      <c r="Z86" s="152"/>
      <c r="AA86" s="128"/>
      <c r="AB86" s="152"/>
      <c r="AC86" s="128"/>
      <c r="AD86" s="152"/>
      <c r="AE86" s="128"/>
      <c r="AF86" s="152"/>
      <c r="AG86" s="128"/>
      <c r="AH86" s="164" t="str">
        <f t="shared" si="152"/>
        <v/>
      </c>
      <c r="AI86" s="4" t="str">
        <f t="shared" si="153"/>
        <v/>
      </c>
      <c r="AJ86" s="4" t="str">
        <f t="shared" si="154"/>
        <v/>
      </c>
      <c r="AK86" s="7">
        <f t="shared" si="238"/>
        <v>0</v>
      </c>
      <c r="AL86" s="7" t="str">
        <f t="shared" si="239"/>
        <v/>
      </c>
      <c r="AM86" s="4">
        <f t="shared" si="240"/>
        <v>0</v>
      </c>
      <c r="AN86" s="4">
        <f t="shared" si="241"/>
        <v>0</v>
      </c>
      <c r="AO86" s="4" t="str">
        <f t="shared" si="242"/>
        <v/>
      </c>
      <c r="AP86" s="4" t="str">
        <f t="shared" si="243"/>
        <v/>
      </c>
      <c r="AQ86" s="13">
        <f t="shared" si="213"/>
        <v>0</v>
      </c>
      <c r="AR86" s="4" t="str">
        <f t="shared" si="157"/>
        <v/>
      </c>
      <c r="AS86" s="4">
        <v>5</v>
      </c>
      <c r="AT86" s="4" t="str">
        <f t="shared" si="158"/>
        <v xml:space="preserve"> </v>
      </c>
      <c r="AU86" s="4" t="str">
        <f t="shared" si="244"/>
        <v xml:space="preserve">  </v>
      </c>
      <c r="AV86" s="4" t="str">
        <f t="shared" si="218"/>
        <v/>
      </c>
      <c r="AW86" s="4" t="str">
        <f t="shared" si="160"/>
        <v/>
      </c>
      <c r="AX86" s="4" t="str">
        <f t="shared" si="161"/>
        <v/>
      </c>
      <c r="AY86" s="4" t="str">
        <f t="shared" si="162"/>
        <v/>
      </c>
      <c r="AZ86" s="4" t="str">
        <f t="shared" si="163"/>
        <v/>
      </c>
      <c r="BA86" s="4" t="str">
        <f t="shared" si="164"/>
        <v/>
      </c>
      <c r="BB86" s="4" t="str">
        <f t="shared" si="165"/>
        <v/>
      </c>
      <c r="BC86" s="4" t="str">
        <f t="shared" si="166"/>
        <v/>
      </c>
      <c r="BD86" s="4" t="str">
        <f t="shared" si="167"/>
        <v/>
      </c>
      <c r="BE86" s="4" t="str">
        <f t="shared" si="168"/>
        <v/>
      </c>
      <c r="BF86" s="4" t="str">
        <f t="shared" si="169"/>
        <v/>
      </c>
      <c r="BG86" s="4" t="str">
        <f t="shared" si="170"/>
        <v/>
      </c>
      <c r="BH86" s="4" t="str">
        <f t="shared" si="171"/>
        <v/>
      </c>
      <c r="BI86" s="4" t="str">
        <f t="shared" si="172"/>
        <v/>
      </c>
      <c r="BJ86" s="4" t="str">
        <f t="shared" si="173"/>
        <v/>
      </c>
      <c r="BK86" s="4" t="str">
        <f t="shared" si="174"/>
        <v/>
      </c>
      <c r="BL86" s="4" t="str">
        <f t="shared" si="175"/>
        <v/>
      </c>
      <c r="BM86" s="4" t="str">
        <f t="shared" si="176"/>
        <v/>
      </c>
      <c r="BN86" s="4" t="str">
        <f t="shared" si="177"/>
        <v/>
      </c>
      <c r="BO86" s="4" t="str">
        <f t="shared" si="178"/>
        <v/>
      </c>
      <c r="BP86" s="4" t="str">
        <f t="shared" si="179"/>
        <v/>
      </c>
      <c r="BQ86" s="4" t="str">
        <f t="shared" si="180"/>
        <v/>
      </c>
      <c r="BR86" s="4" t="str">
        <f t="shared" si="181"/>
        <v/>
      </c>
      <c r="BS86" s="4">
        <f t="shared" si="182"/>
        <v>0</v>
      </c>
      <c r="BT86" s="4" t="str">
        <f t="shared" si="183"/>
        <v>999:99.99</v>
      </c>
      <c r="BU86" s="4" t="str">
        <f t="shared" si="184"/>
        <v>999:99.99</v>
      </c>
      <c r="BV86" s="4" t="str">
        <f t="shared" si="185"/>
        <v>999:99.99</v>
      </c>
      <c r="BW86" s="4" t="str">
        <f t="shared" si="186"/>
        <v>999:99.99</v>
      </c>
      <c r="BX86" s="4" t="str">
        <f t="shared" si="187"/>
        <v>999:99.99</v>
      </c>
      <c r="BY86" s="4" t="str">
        <f t="shared" si="188"/>
        <v>999:99.99</v>
      </c>
      <c r="BZ86" s="4" t="str">
        <f t="shared" si="189"/>
        <v>999:99.99</v>
      </c>
      <c r="CA86" s="4" t="str">
        <f t="shared" si="190"/>
        <v>999:99.99</v>
      </c>
      <c r="CB86" s="4" t="str">
        <f t="shared" si="191"/>
        <v>999:99.99</v>
      </c>
      <c r="CC86" s="4" t="str">
        <f t="shared" si="192"/>
        <v>999:99.99</v>
      </c>
      <c r="CD86" s="4" t="str">
        <f t="shared" si="193"/>
        <v>999:99.99</v>
      </c>
      <c r="CE86" s="4">
        <f t="shared" si="245"/>
        <v>0</v>
      </c>
      <c r="CF86" s="4">
        <f t="shared" si="246"/>
        <v>0</v>
      </c>
      <c r="CG86" s="4">
        <f t="shared" si="247"/>
        <v>0</v>
      </c>
      <c r="CH86" s="4" t="str">
        <f t="shared" si="197"/>
        <v>19000100</v>
      </c>
      <c r="CI86" s="4" t="str">
        <f t="shared" si="198"/>
        <v/>
      </c>
      <c r="CP86" s="4" t="str">
        <f t="shared" si="219"/>
        <v/>
      </c>
      <c r="CQ86" s="4" t="str">
        <f t="shared" si="220"/>
        <v/>
      </c>
      <c r="CW86" s="194" t="str">
        <f t="shared" si="221"/>
        <v/>
      </c>
      <c r="CX86" s="13">
        <f t="shared" si="199"/>
        <v>0</v>
      </c>
      <c r="CY86" s="13">
        <f t="shared" si="200"/>
        <v>0</v>
      </c>
      <c r="CZ86" s="13">
        <f t="shared" si="201"/>
        <v>0</v>
      </c>
      <c r="DA86" s="13">
        <f t="shared" si="202"/>
        <v>0</v>
      </c>
      <c r="DB86" s="13">
        <f t="shared" si="203"/>
        <v>0</v>
      </c>
      <c r="DC86" s="13">
        <f t="shared" si="204"/>
        <v>0</v>
      </c>
      <c r="DD86" s="13">
        <f t="shared" si="205"/>
        <v>0</v>
      </c>
      <c r="DE86" s="13">
        <f t="shared" si="206"/>
        <v>0</v>
      </c>
      <c r="DF86" s="13">
        <f t="shared" si="207"/>
        <v>0</v>
      </c>
      <c r="DG86" s="13">
        <f t="shared" si="208"/>
        <v>0</v>
      </c>
      <c r="DH86" s="13">
        <f t="shared" si="209"/>
        <v>0</v>
      </c>
      <c r="DI86" s="4">
        <f t="shared" si="222"/>
        <v>0</v>
      </c>
      <c r="DJ86" s="4">
        <f t="shared" si="223"/>
        <v>0</v>
      </c>
      <c r="DK86" s="4">
        <f t="shared" si="224"/>
        <v>0</v>
      </c>
      <c r="DL86" s="4">
        <f t="shared" si="225"/>
        <v>0</v>
      </c>
      <c r="DM86" s="4">
        <f t="shared" si="226"/>
        <v>0</v>
      </c>
      <c r="DN86" s="4">
        <f t="shared" si="227"/>
        <v>0</v>
      </c>
      <c r="DO86" s="4">
        <f t="shared" si="228"/>
        <v>0</v>
      </c>
      <c r="DP86" s="4">
        <f t="shared" si="229"/>
        <v>0</v>
      </c>
      <c r="DQ86" s="4">
        <f t="shared" si="230"/>
        <v>0</v>
      </c>
      <c r="DR86" s="4">
        <f t="shared" si="231"/>
        <v>0</v>
      </c>
      <c r="DV86" s="4" t="str">
        <f t="shared" si="232"/>
        <v/>
      </c>
      <c r="DW86" s="4" t="str">
        <f t="shared" si="233"/>
        <v/>
      </c>
      <c r="DX86" s="4" t="str">
        <f t="shared" si="234"/>
        <v/>
      </c>
      <c r="DY86" s="4" t="str">
        <f t="shared" si="235"/>
        <v/>
      </c>
      <c r="DZ86" s="4" t="str">
        <f t="shared" si="236"/>
        <v/>
      </c>
      <c r="EA86" s="4" t="str">
        <f t="shared" si="237"/>
        <v/>
      </c>
    </row>
    <row r="87" spans="1:131" ht="16.5" customHeight="1" x14ac:dyDescent="0.15">
      <c r="A87" s="164" t="str">
        <f t="shared" si="210"/>
        <v/>
      </c>
      <c r="B87" s="96"/>
      <c r="C87" s="164" t="s">
        <v>186</v>
      </c>
      <c r="D87" s="200" t="str">
        <f t="shared" si="217"/>
        <v/>
      </c>
      <c r="E87" s="202" t="str">
        <f t="shared" si="150"/>
        <v/>
      </c>
      <c r="F87" s="202" t="str">
        <f>IF(ISERROR(VLOOKUP(CI87,CJ$6:$CK$41,2,0)),"",VLOOKUP(CI87,CJ$6:$CK$41,2,0))</f>
        <v/>
      </c>
      <c r="G87" s="97"/>
      <c r="H87" s="97"/>
      <c r="I87" s="97"/>
      <c r="J87" s="97"/>
      <c r="K87" s="193" t="str">
        <f t="shared" si="151"/>
        <v/>
      </c>
      <c r="L87" s="152"/>
      <c r="M87" s="128"/>
      <c r="N87" s="152"/>
      <c r="O87" s="128"/>
      <c r="P87" s="152"/>
      <c r="Q87" s="128"/>
      <c r="R87" s="152"/>
      <c r="S87" s="128"/>
      <c r="T87" s="152"/>
      <c r="U87" s="128"/>
      <c r="V87" s="152"/>
      <c r="W87" s="128"/>
      <c r="X87" s="152"/>
      <c r="Y87" s="128"/>
      <c r="Z87" s="152"/>
      <c r="AA87" s="128"/>
      <c r="AB87" s="152"/>
      <c r="AC87" s="128"/>
      <c r="AD87" s="152"/>
      <c r="AE87" s="128"/>
      <c r="AF87" s="152"/>
      <c r="AG87" s="128"/>
      <c r="AH87" s="164" t="str">
        <f t="shared" si="152"/>
        <v/>
      </c>
      <c r="AI87" s="4" t="str">
        <f t="shared" si="153"/>
        <v/>
      </c>
      <c r="AJ87" s="4" t="str">
        <f t="shared" si="154"/>
        <v/>
      </c>
      <c r="AK87" s="7">
        <f t="shared" si="238"/>
        <v>0</v>
      </c>
      <c r="AL87" s="7" t="str">
        <f t="shared" si="239"/>
        <v/>
      </c>
      <c r="AM87" s="4">
        <f t="shared" si="240"/>
        <v>0</v>
      </c>
      <c r="AN87" s="4">
        <f t="shared" si="241"/>
        <v>0</v>
      </c>
      <c r="AO87" s="4" t="str">
        <f t="shared" si="242"/>
        <v/>
      </c>
      <c r="AP87" s="4" t="str">
        <f t="shared" si="243"/>
        <v/>
      </c>
      <c r="AQ87" s="13">
        <f t="shared" si="213"/>
        <v>0</v>
      </c>
      <c r="AR87" s="4" t="str">
        <f t="shared" si="157"/>
        <v/>
      </c>
      <c r="AS87" s="4">
        <v>5</v>
      </c>
      <c r="AT87" s="4" t="str">
        <f t="shared" si="158"/>
        <v xml:space="preserve"> </v>
      </c>
      <c r="AU87" s="4" t="str">
        <f t="shared" si="244"/>
        <v xml:space="preserve">  </v>
      </c>
      <c r="AV87" s="4" t="str">
        <f t="shared" si="218"/>
        <v/>
      </c>
      <c r="AW87" s="4" t="str">
        <f t="shared" si="160"/>
        <v/>
      </c>
      <c r="AX87" s="4" t="str">
        <f t="shared" si="161"/>
        <v/>
      </c>
      <c r="AY87" s="4" t="str">
        <f t="shared" si="162"/>
        <v/>
      </c>
      <c r="AZ87" s="4" t="str">
        <f t="shared" si="163"/>
        <v/>
      </c>
      <c r="BA87" s="4" t="str">
        <f t="shared" si="164"/>
        <v/>
      </c>
      <c r="BB87" s="4" t="str">
        <f t="shared" si="165"/>
        <v/>
      </c>
      <c r="BC87" s="4" t="str">
        <f t="shared" si="166"/>
        <v/>
      </c>
      <c r="BD87" s="4" t="str">
        <f t="shared" si="167"/>
        <v/>
      </c>
      <c r="BE87" s="4" t="str">
        <f t="shared" si="168"/>
        <v/>
      </c>
      <c r="BF87" s="4" t="str">
        <f t="shared" si="169"/>
        <v/>
      </c>
      <c r="BG87" s="4" t="str">
        <f t="shared" si="170"/>
        <v/>
      </c>
      <c r="BH87" s="4" t="str">
        <f t="shared" si="171"/>
        <v/>
      </c>
      <c r="BI87" s="4" t="str">
        <f t="shared" si="172"/>
        <v/>
      </c>
      <c r="BJ87" s="4" t="str">
        <f t="shared" si="173"/>
        <v/>
      </c>
      <c r="BK87" s="4" t="str">
        <f t="shared" si="174"/>
        <v/>
      </c>
      <c r="BL87" s="4" t="str">
        <f t="shared" si="175"/>
        <v/>
      </c>
      <c r="BM87" s="4" t="str">
        <f t="shared" si="176"/>
        <v/>
      </c>
      <c r="BN87" s="4" t="str">
        <f t="shared" si="177"/>
        <v/>
      </c>
      <c r="BO87" s="4" t="str">
        <f t="shared" si="178"/>
        <v/>
      </c>
      <c r="BP87" s="4" t="str">
        <f t="shared" si="179"/>
        <v/>
      </c>
      <c r="BQ87" s="4" t="str">
        <f t="shared" si="180"/>
        <v/>
      </c>
      <c r="BR87" s="4" t="str">
        <f t="shared" si="181"/>
        <v/>
      </c>
      <c r="BS87" s="4">
        <f t="shared" si="182"/>
        <v>0</v>
      </c>
      <c r="BT87" s="4" t="str">
        <f t="shared" si="183"/>
        <v>999:99.99</v>
      </c>
      <c r="BU87" s="4" t="str">
        <f t="shared" si="184"/>
        <v>999:99.99</v>
      </c>
      <c r="BV87" s="4" t="str">
        <f t="shared" si="185"/>
        <v>999:99.99</v>
      </c>
      <c r="BW87" s="4" t="str">
        <f t="shared" si="186"/>
        <v>999:99.99</v>
      </c>
      <c r="BX87" s="4" t="str">
        <f t="shared" si="187"/>
        <v>999:99.99</v>
      </c>
      <c r="BY87" s="4" t="str">
        <f t="shared" si="188"/>
        <v>999:99.99</v>
      </c>
      <c r="BZ87" s="4" t="str">
        <f t="shared" si="189"/>
        <v>999:99.99</v>
      </c>
      <c r="CA87" s="4" t="str">
        <f t="shared" si="190"/>
        <v>999:99.99</v>
      </c>
      <c r="CB87" s="4" t="str">
        <f t="shared" si="191"/>
        <v>999:99.99</v>
      </c>
      <c r="CC87" s="4" t="str">
        <f t="shared" si="192"/>
        <v>999:99.99</v>
      </c>
      <c r="CD87" s="4" t="str">
        <f t="shared" si="193"/>
        <v>999:99.99</v>
      </c>
      <c r="CE87" s="4">
        <f t="shared" si="245"/>
        <v>0</v>
      </c>
      <c r="CF87" s="4">
        <f t="shared" si="246"/>
        <v>0</v>
      </c>
      <c r="CG87" s="4">
        <f t="shared" si="247"/>
        <v>0</v>
      </c>
      <c r="CH87" s="4" t="str">
        <f t="shared" si="197"/>
        <v>19000100</v>
      </c>
      <c r="CI87" s="4" t="str">
        <f t="shared" si="198"/>
        <v/>
      </c>
      <c r="CP87" s="4" t="str">
        <f t="shared" si="219"/>
        <v/>
      </c>
      <c r="CQ87" s="4" t="str">
        <f t="shared" si="220"/>
        <v/>
      </c>
      <c r="CW87" s="194" t="str">
        <f t="shared" si="221"/>
        <v/>
      </c>
      <c r="CX87" s="13">
        <f t="shared" si="199"/>
        <v>0</v>
      </c>
      <c r="CY87" s="13">
        <f t="shared" si="200"/>
        <v>0</v>
      </c>
      <c r="CZ87" s="13">
        <f t="shared" si="201"/>
        <v>0</v>
      </c>
      <c r="DA87" s="13">
        <f t="shared" si="202"/>
        <v>0</v>
      </c>
      <c r="DB87" s="13">
        <f t="shared" si="203"/>
        <v>0</v>
      </c>
      <c r="DC87" s="13">
        <f t="shared" si="204"/>
        <v>0</v>
      </c>
      <c r="DD87" s="13">
        <f t="shared" si="205"/>
        <v>0</v>
      </c>
      <c r="DE87" s="13">
        <f t="shared" si="206"/>
        <v>0</v>
      </c>
      <c r="DF87" s="13">
        <f t="shared" si="207"/>
        <v>0</v>
      </c>
      <c r="DG87" s="13">
        <f t="shared" si="208"/>
        <v>0</v>
      </c>
      <c r="DH87" s="13">
        <f t="shared" si="209"/>
        <v>0</v>
      </c>
      <c r="DI87" s="4">
        <f t="shared" si="222"/>
        <v>0</v>
      </c>
      <c r="DJ87" s="4">
        <f t="shared" si="223"/>
        <v>0</v>
      </c>
      <c r="DK87" s="4">
        <f t="shared" si="224"/>
        <v>0</v>
      </c>
      <c r="DL87" s="4">
        <f t="shared" si="225"/>
        <v>0</v>
      </c>
      <c r="DM87" s="4">
        <f t="shared" si="226"/>
        <v>0</v>
      </c>
      <c r="DN87" s="4">
        <f t="shared" si="227"/>
        <v>0</v>
      </c>
      <c r="DO87" s="4">
        <f t="shared" si="228"/>
        <v>0</v>
      </c>
      <c r="DP87" s="4">
        <f t="shared" si="229"/>
        <v>0</v>
      </c>
      <c r="DQ87" s="4">
        <f t="shared" si="230"/>
        <v>0</v>
      </c>
      <c r="DR87" s="4">
        <f t="shared" si="231"/>
        <v>0</v>
      </c>
      <c r="DV87" s="4" t="str">
        <f t="shared" si="232"/>
        <v/>
      </c>
      <c r="DW87" s="4" t="str">
        <f t="shared" si="233"/>
        <v/>
      </c>
      <c r="DX87" s="4" t="str">
        <f t="shared" si="234"/>
        <v/>
      </c>
      <c r="DY87" s="4" t="str">
        <f t="shared" si="235"/>
        <v/>
      </c>
      <c r="DZ87" s="4" t="str">
        <f t="shared" si="236"/>
        <v/>
      </c>
      <c r="EA87" s="4" t="str">
        <f t="shared" si="237"/>
        <v/>
      </c>
    </row>
    <row r="88" spans="1:131" ht="16.5" customHeight="1" x14ac:dyDescent="0.15">
      <c r="A88" s="164" t="str">
        <f t="shared" si="210"/>
        <v/>
      </c>
      <c r="B88" s="96"/>
      <c r="C88" s="164" t="s">
        <v>186</v>
      </c>
      <c r="D88" s="200" t="str">
        <f t="shared" si="217"/>
        <v/>
      </c>
      <c r="E88" s="202" t="str">
        <f t="shared" si="150"/>
        <v/>
      </c>
      <c r="F88" s="202" t="str">
        <f>IF(ISERROR(VLOOKUP(CI88,CJ$6:$CK$41,2,0)),"",VLOOKUP(CI88,CJ$6:$CK$41,2,0))</f>
        <v/>
      </c>
      <c r="G88" s="97"/>
      <c r="H88" s="97"/>
      <c r="I88" s="97"/>
      <c r="J88" s="97"/>
      <c r="K88" s="193" t="str">
        <f t="shared" si="151"/>
        <v/>
      </c>
      <c r="L88" s="152"/>
      <c r="M88" s="128"/>
      <c r="N88" s="152"/>
      <c r="O88" s="128"/>
      <c r="P88" s="152"/>
      <c r="Q88" s="128"/>
      <c r="R88" s="152"/>
      <c r="S88" s="128"/>
      <c r="T88" s="152"/>
      <c r="U88" s="128"/>
      <c r="V88" s="152"/>
      <c r="W88" s="128"/>
      <c r="X88" s="152"/>
      <c r="Y88" s="128"/>
      <c r="Z88" s="152"/>
      <c r="AA88" s="128"/>
      <c r="AB88" s="152"/>
      <c r="AC88" s="128"/>
      <c r="AD88" s="152"/>
      <c r="AE88" s="128"/>
      <c r="AF88" s="152"/>
      <c r="AG88" s="128"/>
      <c r="AH88" s="164" t="str">
        <f t="shared" si="152"/>
        <v/>
      </c>
      <c r="AI88" s="4" t="str">
        <f t="shared" si="153"/>
        <v/>
      </c>
      <c r="AJ88" s="4" t="str">
        <f t="shared" si="154"/>
        <v/>
      </c>
      <c r="AK88" s="7">
        <f t="shared" si="238"/>
        <v>0</v>
      </c>
      <c r="AL88" s="7" t="str">
        <f t="shared" si="239"/>
        <v/>
      </c>
      <c r="AM88" s="4">
        <f t="shared" si="240"/>
        <v>0</v>
      </c>
      <c r="AN88" s="4">
        <f t="shared" si="241"/>
        <v>0</v>
      </c>
      <c r="AO88" s="4" t="str">
        <f t="shared" si="242"/>
        <v/>
      </c>
      <c r="AP88" s="4" t="str">
        <f t="shared" si="243"/>
        <v/>
      </c>
      <c r="AQ88" s="13">
        <f t="shared" si="213"/>
        <v>0</v>
      </c>
      <c r="AR88" s="4" t="str">
        <f t="shared" si="157"/>
        <v/>
      </c>
      <c r="AS88" s="4">
        <v>5</v>
      </c>
      <c r="AT88" s="4" t="str">
        <f t="shared" si="158"/>
        <v xml:space="preserve"> </v>
      </c>
      <c r="AU88" s="4" t="str">
        <f t="shared" si="244"/>
        <v xml:space="preserve">  </v>
      </c>
      <c r="AV88" s="4" t="str">
        <f t="shared" si="218"/>
        <v/>
      </c>
      <c r="AW88" s="4" t="str">
        <f t="shared" si="160"/>
        <v/>
      </c>
      <c r="AX88" s="4" t="str">
        <f t="shared" si="161"/>
        <v/>
      </c>
      <c r="AY88" s="4" t="str">
        <f t="shared" si="162"/>
        <v/>
      </c>
      <c r="AZ88" s="4" t="str">
        <f t="shared" si="163"/>
        <v/>
      </c>
      <c r="BA88" s="4" t="str">
        <f t="shared" si="164"/>
        <v/>
      </c>
      <c r="BB88" s="4" t="str">
        <f t="shared" si="165"/>
        <v/>
      </c>
      <c r="BC88" s="4" t="str">
        <f t="shared" si="166"/>
        <v/>
      </c>
      <c r="BD88" s="4" t="str">
        <f t="shared" si="167"/>
        <v/>
      </c>
      <c r="BE88" s="4" t="str">
        <f t="shared" si="168"/>
        <v/>
      </c>
      <c r="BF88" s="4" t="str">
        <f t="shared" si="169"/>
        <v/>
      </c>
      <c r="BG88" s="4" t="str">
        <f t="shared" si="170"/>
        <v/>
      </c>
      <c r="BH88" s="4" t="str">
        <f t="shared" si="171"/>
        <v/>
      </c>
      <c r="BI88" s="4" t="str">
        <f t="shared" si="172"/>
        <v/>
      </c>
      <c r="BJ88" s="4" t="str">
        <f t="shared" si="173"/>
        <v/>
      </c>
      <c r="BK88" s="4" t="str">
        <f t="shared" si="174"/>
        <v/>
      </c>
      <c r="BL88" s="4" t="str">
        <f t="shared" si="175"/>
        <v/>
      </c>
      <c r="BM88" s="4" t="str">
        <f t="shared" si="176"/>
        <v/>
      </c>
      <c r="BN88" s="4" t="str">
        <f t="shared" si="177"/>
        <v/>
      </c>
      <c r="BO88" s="4" t="str">
        <f t="shared" si="178"/>
        <v/>
      </c>
      <c r="BP88" s="4" t="str">
        <f t="shared" si="179"/>
        <v/>
      </c>
      <c r="BQ88" s="4" t="str">
        <f t="shared" si="180"/>
        <v/>
      </c>
      <c r="BR88" s="4" t="str">
        <f t="shared" si="181"/>
        <v/>
      </c>
      <c r="BS88" s="4">
        <f t="shared" si="182"/>
        <v>0</v>
      </c>
      <c r="BT88" s="4" t="str">
        <f t="shared" si="183"/>
        <v>999:99.99</v>
      </c>
      <c r="BU88" s="4" t="str">
        <f t="shared" si="184"/>
        <v>999:99.99</v>
      </c>
      <c r="BV88" s="4" t="str">
        <f t="shared" si="185"/>
        <v>999:99.99</v>
      </c>
      <c r="BW88" s="4" t="str">
        <f t="shared" si="186"/>
        <v>999:99.99</v>
      </c>
      <c r="BX88" s="4" t="str">
        <f t="shared" si="187"/>
        <v>999:99.99</v>
      </c>
      <c r="BY88" s="4" t="str">
        <f t="shared" si="188"/>
        <v>999:99.99</v>
      </c>
      <c r="BZ88" s="4" t="str">
        <f t="shared" si="189"/>
        <v>999:99.99</v>
      </c>
      <c r="CA88" s="4" t="str">
        <f t="shared" si="190"/>
        <v>999:99.99</v>
      </c>
      <c r="CB88" s="4" t="str">
        <f t="shared" si="191"/>
        <v>999:99.99</v>
      </c>
      <c r="CC88" s="4" t="str">
        <f t="shared" si="192"/>
        <v>999:99.99</v>
      </c>
      <c r="CD88" s="4" t="str">
        <f t="shared" si="193"/>
        <v>999:99.99</v>
      </c>
      <c r="CE88" s="4">
        <f t="shared" si="245"/>
        <v>0</v>
      </c>
      <c r="CF88" s="4">
        <f t="shared" si="246"/>
        <v>0</v>
      </c>
      <c r="CG88" s="4">
        <f t="shared" si="247"/>
        <v>0</v>
      </c>
      <c r="CH88" s="4" t="str">
        <f t="shared" si="197"/>
        <v>19000100</v>
      </c>
      <c r="CI88" s="4" t="str">
        <f t="shared" si="198"/>
        <v/>
      </c>
      <c r="CP88" s="4" t="str">
        <f t="shared" si="219"/>
        <v/>
      </c>
      <c r="CQ88" s="4" t="str">
        <f t="shared" si="220"/>
        <v/>
      </c>
      <c r="CW88" s="194" t="str">
        <f t="shared" si="221"/>
        <v/>
      </c>
      <c r="CX88" s="13">
        <f t="shared" si="199"/>
        <v>0</v>
      </c>
      <c r="CY88" s="13">
        <f t="shared" si="200"/>
        <v>0</v>
      </c>
      <c r="CZ88" s="13">
        <f t="shared" si="201"/>
        <v>0</v>
      </c>
      <c r="DA88" s="13">
        <f t="shared" si="202"/>
        <v>0</v>
      </c>
      <c r="DB88" s="13">
        <f t="shared" si="203"/>
        <v>0</v>
      </c>
      <c r="DC88" s="13">
        <f t="shared" si="204"/>
        <v>0</v>
      </c>
      <c r="DD88" s="13">
        <f t="shared" si="205"/>
        <v>0</v>
      </c>
      <c r="DE88" s="13">
        <f t="shared" si="206"/>
        <v>0</v>
      </c>
      <c r="DF88" s="13">
        <f t="shared" si="207"/>
        <v>0</v>
      </c>
      <c r="DG88" s="13">
        <f t="shared" si="208"/>
        <v>0</v>
      </c>
      <c r="DH88" s="13">
        <f t="shared" si="209"/>
        <v>0</v>
      </c>
      <c r="DI88" s="4">
        <f t="shared" si="222"/>
        <v>0</v>
      </c>
      <c r="DJ88" s="4">
        <f t="shared" si="223"/>
        <v>0</v>
      </c>
      <c r="DK88" s="4">
        <f t="shared" si="224"/>
        <v>0</v>
      </c>
      <c r="DL88" s="4">
        <f t="shared" si="225"/>
        <v>0</v>
      </c>
      <c r="DM88" s="4">
        <f t="shared" si="226"/>
        <v>0</v>
      </c>
      <c r="DN88" s="4">
        <f t="shared" si="227"/>
        <v>0</v>
      </c>
      <c r="DO88" s="4">
        <f t="shared" si="228"/>
        <v>0</v>
      </c>
      <c r="DP88" s="4">
        <f t="shared" si="229"/>
        <v>0</v>
      </c>
      <c r="DQ88" s="4">
        <f t="shared" si="230"/>
        <v>0</v>
      </c>
      <c r="DR88" s="4">
        <f t="shared" si="231"/>
        <v>0</v>
      </c>
      <c r="DV88" s="4" t="str">
        <f t="shared" si="232"/>
        <v/>
      </c>
      <c r="DW88" s="4" t="str">
        <f t="shared" si="233"/>
        <v/>
      </c>
      <c r="DX88" s="4" t="str">
        <f t="shared" si="234"/>
        <v/>
      </c>
      <c r="DY88" s="4" t="str">
        <f t="shared" si="235"/>
        <v/>
      </c>
      <c r="DZ88" s="4" t="str">
        <f t="shared" si="236"/>
        <v/>
      </c>
      <c r="EA88" s="4" t="str">
        <f t="shared" si="237"/>
        <v/>
      </c>
    </row>
    <row r="89" spans="1:131" ht="16.5" customHeight="1" x14ac:dyDescent="0.15">
      <c r="A89" s="164" t="str">
        <f t="shared" si="210"/>
        <v/>
      </c>
      <c r="B89" s="96"/>
      <c r="C89" s="164" t="s">
        <v>186</v>
      </c>
      <c r="D89" s="200" t="str">
        <f t="shared" si="217"/>
        <v/>
      </c>
      <c r="E89" s="202" t="str">
        <f t="shared" si="150"/>
        <v/>
      </c>
      <c r="F89" s="202" t="str">
        <f>IF(ISERROR(VLOOKUP(CI89,CJ$6:$CK$41,2,0)),"",VLOOKUP(CI89,CJ$6:$CK$41,2,0))</f>
        <v/>
      </c>
      <c r="G89" s="97"/>
      <c r="H89" s="97"/>
      <c r="I89" s="97"/>
      <c r="J89" s="97"/>
      <c r="K89" s="193" t="str">
        <f t="shared" si="151"/>
        <v/>
      </c>
      <c r="L89" s="152"/>
      <c r="M89" s="128"/>
      <c r="N89" s="152"/>
      <c r="O89" s="128"/>
      <c r="P89" s="152"/>
      <c r="Q89" s="128"/>
      <c r="R89" s="152"/>
      <c r="S89" s="128"/>
      <c r="T89" s="152"/>
      <c r="U89" s="128"/>
      <c r="V89" s="152"/>
      <c r="W89" s="128"/>
      <c r="X89" s="152"/>
      <c r="Y89" s="128"/>
      <c r="Z89" s="152"/>
      <c r="AA89" s="128"/>
      <c r="AB89" s="152"/>
      <c r="AC89" s="128"/>
      <c r="AD89" s="152"/>
      <c r="AE89" s="128"/>
      <c r="AF89" s="152"/>
      <c r="AG89" s="128"/>
      <c r="AH89" s="164" t="str">
        <f t="shared" si="152"/>
        <v/>
      </c>
      <c r="AI89" s="4" t="str">
        <f t="shared" si="153"/>
        <v/>
      </c>
      <c r="AJ89" s="4" t="str">
        <f t="shared" si="154"/>
        <v/>
      </c>
      <c r="AK89" s="7">
        <f t="shared" si="238"/>
        <v>0</v>
      </c>
      <c r="AL89" s="7" t="str">
        <f t="shared" si="239"/>
        <v/>
      </c>
      <c r="AM89" s="4">
        <f t="shared" si="240"/>
        <v>0</v>
      </c>
      <c r="AN89" s="4">
        <f t="shared" si="241"/>
        <v>0</v>
      </c>
      <c r="AO89" s="4" t="str">
        <f t="shared" si="242"/>
        <v/>
      </c>
      <c r="AP89" s="4" t="str">
        <f t="shared" si="243"/>
        <v/>
      </c>
      <c r="AQ89" s="13">
        <f t="shared" si="213"/>
        <v>0</v>
      </c>
      <c r="AR89" s="4" t="str">
        <f t="shared" si="157"/>
        <v/>
      </c>
      <c r="AS89" s="4">
        <v>5</v>
      </c>
      <c r="AT89" s="4" t="str">
        <f t="shared" si="158"/>
        <v xml:space="preserve"> </v>
      </c>
      <c r="AU89" s="4" t="str">
        <f t="shared" si="244"/>
        <v xml:space="preserve">  </v>
      </c>
      <c r="AV89" s="4" t="str">
        <f t="shared" si="218"/>
        <v/>
      </c>
      <c r="AW89" s="4" t="str">
        <f t="shared" si="160"/>
        <v/>
      </c>
      <c r="AX89" s="4" t="str">
        <f t="shared" si="161"/>
        <v/>
      </c>
      <c r="AY89" s="4" t="str">
        <f t="shared" si="162"/>
        <v/>
      </c>
      <c r="AZ89" s="4" t="str">
        <f t="shared" si="163"/>
        <v/>
      </c>
      <c r="BA89" s="4" t="str">
        <f t="shared" si="164"/>
        <v/>
      </c>
      <c r="BB89" s="4" t="str">
        <f t="shared" si="165"/>
        <v/>
      </c>
      <c r="BC89" s="4" t="str">
        <f t="shared" si="166"/>
        <v/>
      </c>
      <c r="BD89" s="4" t="str">
        <f t="shared" si="167"/>
        <v/>
      </c>
      <c r="BE89" s="4" t="str">
        <f t="shared" si="168"/>
        <v/>
      </c>
      <c r="BF89" s="4" t="str">
        <f t="shared" si="169"/>
        <v/>
      </c>
      <c r="BG89" s="4" t="str">
        <f t="shared" si="170"/>
        <v/>
      </c>
      <c r="BH89" s="4" t="str">
        <f t="shared" si="171"/>
        <v/>
      </c>
      <c r="BI89" s="4" t="str">
        <f t="shared" si="172"/>
        <v/>
      </c>
      <c r="BJ89" s="4" t="str">
        <f t="shared" si="173"/>
        <v/>
      </c>
      <c r="BK89" s="4" t="str">
        <f t="shared" si="174"/>
        <v/>
      </c>
      <c r="BL89" s="4" t="str">
        <f t="shared" si="175"/>
        <v/>
      </c>
      <c r="BM89" s="4" t="str">
        <f t="shared" si="176"/>
        <v/>
      </c>
      <c r="BN89" s="4" t="str">
        <f t="shared" si="177"/>
        <v/>
      </c>
      <c r="BO89" s="4" t="str">
        <f t="shared" si="178"/>
        <v/>
      </c>
      <c r="BP89" s="4" t="str">
        <f t="shared" si="179"/>
        <v/>
      </c>
      <c r="BQ89" s="4" t="str">
        <f t="shared" si="180"/>
        <v/>
      </c>
      <c r="BR89" s="4" t="str">
        <f t="shared" si="181"/>
        <v/>
      </c>
      <c r="BS89" s="4">
        <f t="shared" si="182"/>
        <v>0</v>
      </c>
      <c r="BT89" s="4" t="str">
        <f t="shared" si="183"/>
        <v>999:99.99</v>
      </c>
      <c r="BU89" s="4" t="str">
        <f t="shared" si="184"/>
        <v>999:99.99</v>
      </c>
      <c r="BV89" s="4" t="str">
        <f t="shared" si="185"/>
        <v>999:99.99</v>
      </c>
      <c r="BW89" s="4" t="str">
        <f t="shared" si="186"/>
        <v>999:99.99</v>
      </c>
      <c r="BX89" s="4" t="str">
        <f t="shared" si="187"/>
        <v>999:99.99</v>
      </c>
      <c r="BY89" s="4" t="str">
        <f t="shared" si="188"/>
        <v>999:99.99</v>
      </c>
      <c r="BZ89" s="4" t="str">
        <f t="shared" si="189"/>
        <v>999:99.99</v>
      </c>
      <c r="CA89" s="4" t="str">
        <f t="shared" si="190"/>
        <v>999:99.99</v>
      </c>
      <c r="CB89" s="4" t="str">
        <f t="shared" si="191"/>
        <v>999:99.99</v>
      </c>
      <c r="CC89" s="4" t="str">
        <f t="shared" si="192"/>
        <v>999:99.99</v>
      </c>
      <c r="CD89" s="4" t="str">
        <f t="shared" si="193"/>
        <v>999:99.99</v>
      </c>
      <c r="CE89" s="4">
        <f t="shared" si="245"/>
        <v>0</v>
      </c>
      <c r="CF89" s="4">
        <f t="shared" si="246"/>
        <v>0</v>
      </c>
      <c r="CG89" s="4">
        <f t="shared" si="247"/>
        <v>0</v>
      </c>
      <c r="CH89" s="4" t="str">
        <f t="shared" si="197"/>
        <v>19000100</v>
      </c>
      <c r="CI89" s="4" t="str">
        <f t="shared" si="198"/>
        <v/>
      </c>
      <c r="CP89" s="4" t="str">
        <f t="shared" si="219"/>
        <v/>
      </c>
      <c r="CQ89" s="4" t="str">
        <f t="shared" si="220"/>
        <v/>
      </c>
      <c r="CW89" s="194" t="str">
        <f t="shared" si="221"/>
        <v/>
      </c>
      <c r="CX89" s="13">
        <f t="shared" si="199"/>
        <v>0</v>
      </c>
      <c r="CY89" s="13">
        <f t="shared" si="200"/>
        <v>0</v>
      </c>
      <c r="CZ89" s="13">
        <f t="shared" si="201"/>
        <v>0</v>
      </c>
      <c r="DA89" s="13">
        <f t="shared" si="202"/>
        <v>0</v>
      </c>
      <c r="DB89" s="13">
        <f t="shared" si="203"/>
        <v>0</v>
      </c>
      <c r="DC89" s="13">
        <f t="shared" si="204"/>
        <v>0</v>
      </c>
      <c r="DD89" s="13">
        <f t="shared" si="205"/>
        <v>0</v>
      </c>
      <c r="DE89" s="13">
        <f t="shared" si="206"/>
        <v>0</v>
      </c>
      <c r="DF89" s="13">
        <f t="shared" si="207"/>
        <v>0</v>
      </c>
      <c r="DG89" s="13">
        <f t="shared" si="208"/>
        <v>0</v>
      </c>
      <c r="DH89" s="13">
        <f t="shared" si="209"/>
        <v>0</v>
      </c>
      <c r="DI89" s="4">
        <f t="shared" si="222"/>
        <v>0</v>
      </c>
      <c r="DJ89" s="4">
        <f t="shared" si="223"/>
        <v>0</v>
      </c>
      <c r="DK89" s="4">
        <f t="shared" si="224"/>
        <v>0</v>
      </c>
      <c r="DL89" s="4">
        <f t="shared" si="225"/>
        <v>0</v>
      </c>
      <c r="DM89" s="4">
        <f t="shared" si="226"/>
        <v>0</v>
      </c>
      <c r="DN89" s="4">
        <f t="shared" si="227"/>
        <v>0</v>
      </c>
      <c r="DO89" s="4">
        <f t="shared" si="228"/>
        <v>0</v>
      </c>
      <c r="DP89" s="4">
        <f t="shared" si="229"/>
        <v>0</v>
      </c>
      <c r="DQ89" s="4">
        <f t="shared" si="230"/>
        <v>0</v>
      </c>
      <c r="DR89" s="4">
        <f t="shared" si="231"/>
        <v>0</v>
      </c>
      <c r="DV89" s="4" t="str">
        <f t="shared" si="232"/>
        <v/>
      </c>
      <c r="DW89" s="4" t="str">
        <f t="shared" si="233"/>
        <v/>
      </c>
      <c r="DX89" s="4" t="str">
        <f t="shared" si="234"/>
        <v/>
      </c>
      <c r="DY89" s="4" t="str">
        <f t="shared" si="235"/>
        <v/>
      </c>
      <c r="DZ89" s="4" t="str">
        <f t="shared" si="236"/>
        <v/>
      </c>
      <c r="EA89" s="4" t="str">
        <f t="shared" si="237"/>
        <v/>
      </c>
    </row>
    <row r="90" spans="1:131" ht="16.5" customHeight="1" x14ac:dyDescent="0.15">
      <c r="A90" s="164" t="str">
        <f t="shared" si="210"/>
        <v/>
      </c>
      <c r="B90" s="96"/>
      <c r="C90" s="164" t="s">
        <v>186</v>
      </c>
      <c r="D90" s="200" t="str">
        <f t="shared" si="217"/>
        <v/>
      </c>
      <c r="E90" s="202" t="str">
        <f t="shared" si="150"/>
        <v/>
      </c>
      <c r="F90" s="202" t="str">
        <f>IF(ISERROR(VLOOKUP(CI90,CJ$6:$CK$41,2,0)),"",VLOOKUP(CI90,CJ$6:$CK$41,2,0))</f>
        <v/>
      </c>
      <c r="G90" s="97"/>
      <c r="H90" s="97"/>
      <c r="I90" s="97"/>
      <c r="J90" s="97"/>
      <c r="K90" s="193" t="str">
        <f t="shared" si="151"/>
        <v/>
      </c>
      <c r="L90" s="152"/>
      <c r="M90" s="128"/>
      <c r="N90" s="152"/>
      <c r="O90" s="128"/>
      <c r="P90" s="152"/>
      <c r="Q90" s="128"/>
      <c r="R90" s="152"/>
      <c r="S90" s="128"/>
      <c r="T90" s="152"/>
      <c r="U90" s="128"/>
      <c r="V90" s="152"/>
      <c r="W90" s="128"/>
      <c r="X90" s="152"/>
      <c r="Y90" s="128"/>
      <c r="Z90" s="152"/>
      <c r="AA90" s="128"/>
      <c r="AB90" s="152"/>
      <c r="AC90" s="128"/>
      <c r="AD90" s="152"/>
      <c r="AE90" s="128"/>
      <c r="AF90" s="152"/>
      <c r="AG90" s="128"/>
      <c r="AH90" s="164" t="str">
        <f t="shared" si="152"/>
        <v/>
      </c>
      <c r="AI90" s="4" t="str">
        <f t="shared" si="153"/>
        <v/>
      </c>
      <c r="AJ90" s="4" t="str">
        <f t="shared" si="154"/>
        <v/>
      </c>
      <c r="AK90" s="7">
        <f t="shared" si="238"/>
        <v>0</v>
      </c>
      <c r="AL90" s="7" t="str">
        <f t="shared" si="239"/>
        <v/>
      </c>
      <c r="AM90" s="4">
        <f t="shared" si="240"/>
        <v>0</v>
      </c>
      <c r="AN90" s="4">
        <f t="shared" si="241"/>
        <v>0</v>
      </c>
      <c r="AO90" s="4" t="str">
        <f t="shared" si="242"/>
        <v/>
      </c>
      <c r="AP90" s="4" t="str">
        <f t="shared" si="243"/>
        <v/>
      </c>
      <c r="AQ90" s="13">
        <f t="shared" si="213"/>
        <v>0</v>
      </c>
      <c r="AR90" s="4" t="str">
        <f t="shared" si="157"/>
        <v/>
      </c>
      <c r="AS90" s="4">
        <v>5</v>
      </c>
      <c r="AT90" s="4" t="str">
        <f t="shared" si="158"/>
        <v xml:space="preserve"> </v>
      </c>
      <c r="AU90" s="4" t="str">
        <f t="shared" si="244"/>
        <v xml:space="preserve">  </v>
      </c>
      <c r="AV90" s="4" t="str">
        <f t="shared" si="218"/>
        <v/>
      </c>
      <c r="AW90" s="4" t="str">
        <f t="shared" si="160"/>
        <v/>
      </c>
      <c r="AX90" s="4" t="str">
        <f t="shared" si="161"/>
        <v/>
      </c>
      <c r="AY90" s="4" t="str">
        <f t="shared" si="162"/>
        <v/>
      </c>
      <c r="AZ90" s="4" t="str">
        <f t="shared" si="163"/>
        <v/>
      </c>
      <c r="BA90" s="4" t="str">
        <f t="shared" si="164"/>
        <v/>
      </c>
      <c r="BB90" s="4" t="str">
        <f t="shared" si="165"/>
        <v/>
      </c>
      <c r="BC90" s="4" t="str">
        <f t="shared" si="166"/>
        <v/>
      </c>
      <c r="BD90" s="4" t="str">
        <f t="shared" si="167"/>
        <v/>
      </c>
      <c r="BE90" s="4" t="str">
        <f t="shared" si="168"/>
        <v/>
      </c>
      <c r="BF90" s="4" t="str">
        <f t="shared" si="169"/>
        <v/>
      </c>
      <c r="BG90" s="4" t="str">
        <f t="shared" si="170"/>
        <v/>
      </c>
      <c r="BH90" s="4" t="str">
        <f t="shared" si="171"/>
        <v/>
      </c>
      <c r="BI90" s="4" t="str">
        <f t="shared" si="172"/>
        <v/>
      </c>
      <c r="BJ90" s="4" t="str">
        <f t="shared" si="173"/>
        <v/>
      </c>
      <c r="BK90" s="4" t="str">
        <f t="shared" si="174"/>
        <v/>
      </c>
      <c r="BL90" s="4" t="str">
        <f t="shared" si="175"/>
        <v/>
      </c>
      <c r="BM90" s="4" t="str">
        <f t="shared" si="176"/>
        <v/>
      </c>
      <c r="BN90" s="4" t="str">
        <f t="shared" si="177"/>
        <v/>
      </c>
      <c r="BO90" s="4" t="str">
        <f t="shared" si="178"/>
        <v/>
      </c>
      <c r="BP90" s="4" t="str">
        <f t="shared" si="179"/>
        <v/>
      </c>
      <c r="BQ90" s="4" t="str">
        <f t="shared" si="180"/>
        <v/>
      </c>
      <c r="BR90" s="4" t="str">
        <f t="shared" si="181"/>
        <v/>
      </c>
      <c r="BS90" s="4">
        <f t="shared" si="182"/>
        <v>0</v>
      </c>
      <c r="BT90" s="4" t="str">
        <f t="shared" si="183"/>
        <v>999:99.99</v>
      </c>
      <c r="BU90" s="4" t="str">
        <f t="shared" si="184"/>
        <v>999:99.99</v>
      </c>
      <c r="BV90" s="4" t="str">
        <f t="shared" si="185"/>
        <v>999:99.99</v>
      </c>
      <c r="BW90" s="4" t="str">
        <f t="shared" si="186"/>
        <v>999:99.99</v>
      </c>
      <c r="BX90" s="4" t="str">
        <f t="shared" si="187"/>
        <v>999:99.99</v>
      </c>
      <c r="BY90" s="4" t="str">
        <f t="shared" si="188"/>
        <v>999:99.99</v>
      </c>
      <c r="BZ90" s="4" t="str">
        <f t="shared" si="189"/>
        <v>999:99.99</v>
      </c>
      <c r="CA90" s="4" t="str">
        <f t="shared" si="190"/>
        <v>999:99.99</v>
      </c>
      <c r="CB90" s="4" t="str">
        <f t="shared" si="191"/>
        <v>999:99.99</v>
      </c>
      <c r="CC90" s="4" t="str">
        <f t="shared" si="192"/>
        <v>999:99.99</v>
      </c>
      <c r="CD90" s="4" t="str">
        <f t="shared" si="193"/>
        <v>999:99.99</v>
      </c>
      <c r="CE90" s="4">
        <f t="shared" si="245"/>
        <v>0</v>
      </c>
      <c r="CF90" s="4">
        <f t="shared" si="246"/>
        <v>0</v>
      </c>
      <c r="CG90" s="4">
        <f t="shared" si="247"/>
        <v>0</v>
      </c>
      <c r="CH90" s="4" t="str">
        <f t="shared" si="197"/>
        <v>19000100</v>
      </c>
      <c r="CI90" s="4" t="str">
        <f t="shared" si="198"/>
        <v/>
      </c>
      <c r="CP90" s="4" t="str">
        <f t="shared" si="219"/>
        <v/>
      </c>
      <c r="CQ90" s="4" t="str">
        <f t="shared" si="220"/>
        <v/>
      </c>
      <c r="CW90" s="194" t="str">
        <f t="shared" si="221"/>
        <v/>
      </c>
      <c r="CX90" s="13">
        <f t="shared" si="199"/>
        <v>0</v>
      </c>
      <c r="CY90" s="13">
        <f t="shared" si="200"/>
        <v>0</v>
      </c>
      <c r="CZ90" s="13">
        <f t="shared" si="201"/>
        <v>0</v>
      </c>
      <c r="DA90" s="13">
        <f t="shared" si="202"/>
        <v>0</v>
      </c>
      <c r="DB90" s="13">
        <f t="shared" si="203"/>
        <v>0</v>
      </c>
      <c r="DC90" s="13">
        <f t="shared" si="204"/>
        <v>0</v>
      </c>
      <c r="DD90" s="13">
        <f t="shared" si="205"/>
        <v>0</v>
      </c>
      <c r="DE90" s="13">
        <f t="shared" si="206"/>
        <v>0</v>
      </c>
      <c r="DF90" s="13">
        <f t="shared" si="207"/>
        <v>0</v>
      </c>
      <c r="DG90" s="13">
        <f t="shared" si="208"/>
        <v>0</v>
      </c>
      <c r="DH90" s="13">
        <f t="shared" si="209"/>
        <v>0</v>
      </c>
      <c r="DI90" s="4">
        <f t="shared" si="222"/>
        <v>0</v>
      </c>
      <c r="DJ90" s="4">
        <f t="shared" si="223"/>
        <v>0</v>
      </c>
      <c r="DK90" s="4">
        <f t="shared" si="224"/>
        <v>0</v>
      </c>
      <c r="DL90" s="4">
        <f t="shared" si="225"/>
        <v>0</v>
      </c>
      <c r="DM90" s="4">
        <f t="shared" si="226"/>
        <v>0</v>
      </c>
      <c r="DN90" s="4">
        <f t="shared" si="227"/>
        <v>0</v>
      </c>
      <c r="DO90" s="4">
        <f t="shared" si="228"/>
        <v>0</v>
      </c>
      <c r="DP90" s="4">
        <f t="shared" si="229"/>
        <v>0</v>
      </c>
      <c r="DQ90" s="4">
        <f t="shared" si="230"/>
        <v>0</v>
      </c>
      <c r="DR90" s="4">
        <f t="shared" si="231"/>
        <v>0</v>
      </c>
      <c r="DV90" s="4" t="str">
        <f t="shared" si="232"/>
        <v/>
      </c>
      <c r="DW90" s="4" t="str">
        <f t="shared" si="233"/>
        <v/>
      </c>
      <c r="DX90" s="4" t="str">
        <f t="shared" si="234"/>
        <v/>
      </c>
      <c r="DY90" s="4" t="str">
        <f t="shared" si="235"/>
        <v/>
      </c>
      <c r="DZ90" s="4" t="str">
        <f t="shared" si="236"/>
        <v/>
      </c>
      <c r="EA90" s="4" t="str">
        <f t="shared" si="237"/>
        <v/>
      </c>
    </row>
    <row r="91" spans="1:131" ht="16.5" customHeight="1" x14ac:dyDescent="0.15">
      <c r="A91" s="164" t="str">
        <f t="shared" si="210"/>
        <v/>
      </c>
      <c r="B91" s="96"/>
      <c r="C91" s="164" t="s">
        <v>186</v>
      </c>
      <c r="D91" s="200" t="str">
        <f t="shared" si="217"/>
        <v/>
      </c>
      <c r="E91" s="202" t="str">
        <f t="shared" si="150"/>
        <v/>
      </c>
      <c r="F91" s="202" t="str">
        <f>IF(ISERROR(VLOOKUP(CI91,CJ$6:$CK$41,2,0)),"",VLOOKUP(CI91,CJ$6:$CK$41,2,0))</f>
        <v/>
      </c>
      <c r="G91" s="97"/>
      <c r="H91" s="97"/>
      <c r="I91" s="97"/>
      <c r="J91" s="97"/>
      <c r="K91" s="193" t="str">
        <f t="shared" si="151"/>
        <v/>
      </c>
      <c r="L91" s="152"/>
      <c r="M91" s="128"/>
      <c r="N91" s="152"/>
      <c r="O91" s="128"/>
      <c r="P91" s="152"/>
      <c r="Q91" s="128"/>
      <c r="R91" s="152"/>
      <c r="S91" s="128"/>
      <c r="T91" s="152"/>
      <c r="U91" s="128"/>
      <c r="V91" s="152"/>
      <c r="W91" s="128"/>
      <c r="X91" s="152"/>
      <c r="Y91" s="128"/>
      <c r="Z91" s="152"/>
      <c r="AA91" s="128"/>
      <c r="AB91" s="152"/>
      <c r="AC91" s="128"/>
      <c r="AD91" s="152"/>
      <c r="AE91" s="128"/>
      <c r="AF91" s="152"/>
      <c r="AG91" s="128"/>
      <c r="AH91" s="164" t="str">
        <f t="shared" si="152"/>
        <v/>
      </c>
      <c r="AI91" s="4" t="str">
        <f t="shared" si="153"/>
        <v/>
      </c>
      <c r="AJ91" s="4" t="str">
        <f t="shared" si="154"/>
        <v/>
      </c>
      <c r="AK91" s="7">
        <f t="shared" si="238"/>
        <v>0</v>
      </c>
      <c r="AL91" s="7" t="str">
        <f t="shared" si="239"/>
        <v/>
      </c>
      <c r="AM91" s="4">
        <f t="shared" si="240"/>
        <v>0</v>
      </c>
      <c r="AN91" s="4">
        <f t="shared" si="241"/>
        <v>0</v>
      </c>
      <c r="AO91" s="4" t="str">
        <f t="shared" si="242"/>
        <v/>
      </c>
      <c r="AP91" s="4" t="str">
        <f t="shared" si="243"/>
        <v/>
      </c>
      <c r="AQ91" s="13">
        <f t="shared" si="213"/>
        <v>0</v>
      </c>
      <c r="AR91" s="4" t="str">
        <f t="shared" si="157"/>
        <v/>
      </c>
      <c r="AS91" s="4">
        <v>5</v>
      </c>
      <c r="AT91" s="4" t="str">
        <f t="shared" si="158"/>
        <v xml:space="preserve"> </v>
      </c>
      <c r="AU91" s="4" t="str">
        <f t="shared" si="244"/>
        <v xml:space="preserve">  </v>
      </c>
      <c r="AV91" s="4" t="str">
        <f t="shared" si="218"/>
        <v/>
      </c>
      <c r="AW91" s="4" t="str">
        <f t="shared" si="160"/>
        <v/>
      </c>
      <c r="AX91" s="4" t="str">
        <f t="shared" si="161"/>
        <v/>
      </c>
      <c r="AY91" s="4" t="str">
        <f t="shared" si="162"/>
        <v/>
      </c>
      <c r="AZ91" s="4" t="str">
        <f t="shared" si="163"/>
        <v/>
      </c>
      <c r="BA91" s="4" t="str">
        <f t="shared" si="164"/>
        <v/>
      </c>
      <c r="BB91" s="4" t="str">
        <f t="shared" si="165"/>
        <v/>
      </c>
      <c r="BC91" s="4" t="str">
        <f t="shared" si="166"/>
        <v/>
      </c>
      <c r="BD91" s="4" t="str">
        <f t="shared" si="167"/>
        <v/>
      </c>
      <c r="BE91" s="4" t="str">
        <f t="shared" si="168"/>
        <v/>
      </c>
      <c r="BF91" s="4" t="str">
        <f t="shared" si="169"/>
        <v/>
      </c>
      <c r="BG91" s="4" t="str">
        <f t="shared" si="170"/>
        <v/>
      </c>
      <c r="BH91" s="4" t="str">
        <f t="shared" si="171"/>
        <v/>
      </c>
      <c r="BI91" s="4" t="str">
        <f t="shared" si="172"/>
        <v/>
      </c>
      <c r="BJ91" s="4" t="str">
        <f t="shared" si="173"/>
        <v/>
      </c>
      <c r="BK91" s="4" t="str">
        <f t="shared" si="174"/>
        <v/>
      </c>
      <c r="BL91" s="4" t="str">
        <f t="shared" si="175"/>
        <v/>
      </c>
      <c r="BM91" s="4" t="str">
        <f t="shared" si="176"/>
        <v/>
      </c>
      <c r="BN91" s="4" t="str">
        <f t="shared" si="177"/>
        <v/>
      </c>
      <c r="BO91" s="4" t="str">
        <f t="shared" si="178"/>
        <v/>
      </c>
      <c r="BP91" s="4" t="str">
        <f t="shared" si="179"/>
        <v/>
      </c>
      <c r="BQ91" s="4" t="str">
        <f t="shared" si="180"/>
        <v/>
      </c>
      <c r="BR91" s="4" t="str">
        <f t="shared" si="181"/>
        <v/>
      </c>
      <c r="BS91" s="4">
        <f t="shared" si="182"/>
        <v>0</v>
      </c>
      <c r="BT91" s="4" t="str">
        <f t="shared" si="183"/>
        <v>999:99.99</v>
      </c>
      <c r="BU91" s="4" t="str">
        <f t="shared" si="184"/>
        <v>999:99.99</v>
      </c>
      <c r="BV91" s="4" t="str">
        <f t="shared" si="185"/>
        <v>999:99.99</v>
      </c>
      <c r="BW91" s="4" t="str">
        <f t="shared" si="186"/>
        <v>999:99.99</v>
      </c>
      <c r="BX91" s="4" t="str">
        <f t="shared" si="187"/>
        <v>999:99.99</v>
      </c>
      <c r="BY91" s="4" t="str">
        <f t="shared" si="188"/>
        <v>999:99.99</v>
      </c>
      <c r="BZ91" s="4" t="str">
        <f t="shared" si="189"/>
        <v>999:99.99</v>
      </c>
      <c r="CA91" s="4" t="str">
        <f t="shared" si="190"/>
        <v>999:99.99</v>
      </c>
      <c r="CB91" s="4" t="str">
        <f t="shared" si="191"/>
        <v>999:99.99</v>
      </c>
      <c r="CC91" s="4" t="str">
        <f t="shared" si="192"/>
        <v>999:99.99</v>
      </c>
      <c r="CD91" s="4" t="str">
        <f t="shared" si="193"/>
        <v>999:99.99</v>
      </c>
      <c r="CE91" s="4">
        <f t="shared" si="245"/>
        <v>0</v>
      </c>
      <c r="CF91" s="4">
        <f t="shared" si="246"/>
        <v>0</v>
      </c>
      <c r="CG91" s="4">
        <f t="shared" si="247"/>
        <v>0</v>
      </c>
      <c r="CH91" s="4" t="str">
        <f t="shared" si="197"/>
        <v>19000100</v>
      </c>
      <c r="CI91" s="4" t="str">
        <f t="shared" si="198"/>
        <v/>
      </c>
      <c r="CP91" s="4" t="str">
        <f t="shared" si="219"/>
        <v/>
      </c>
      <c r="CQ91" s="4" t="str">
        <f t="shared" si="220"/>
        <v/>
      </c>
      <c r="CW91" s="194" t="str">
        <f t="shared" si="221"/>
        <v/>
      </c>
      <c r="CX91" s="13">
        <f t="shared" si="199"/>
        <v>0</v>
      </c>
      <c r="CY91" s="13">
        <f t="shared" si="200"/>
        <v>0</v>
      </c>
      <c r="CZ91" s="13">
        <f t="shared" si="201"/>
        <v>0</v>
      </c>
      <c r="DA91" s="13">
        <f t="shared" si="202"/>
        <v>0</v>
      </c>
      <c r="DB91" s="13">
        <f t="shared" si="203"/>
        <v>0</v>
      </c>
      <c r="DC91" s="13">
        <f t="shared" si="204"/>
        <v>0</v>
      </c>
      <c r="DD91" s="13">
        <f t="shared" si="205"/>
        <v>0</v>
      </c>
      <c r="DE91" s="13">
        <f t="shared" si="206"/>
        <v>0</v>
      </c>
      <c r="DF91" s="13">
        <f t="shared" si="207"/>
        <v>0</v>
      </c>
      <c r="DG91" s="13">
        <f t="shared" si="208"/>
        <v>0</v>
      </c>
      <c r="DH91" s="13">
        <f t="shared" si="209"/>
        <v>0</v>
      </c>
      <c r="DI91" s="4">
        <f t="shared" si="222"/>
        <v>0</v>
      </c>
      <c r="DJ91" s="4">
        <f t="shared" si="223"/>
        <v>0</v>
      </c>
      <c r="DK91" s="4">
        <f t="shared" si="224"/>
        <v>0</v>
      </c>
      <c r="DL91" s="4">
        <f t="shared" si="225"/>
        <v>0</v>
      </c>
      <c r="DM91" s="4">
        <f t="shared" si="226"/>
        <v>0</v>
      </c>
      <c r="DN91" s="4">
        <f t="shared" si="227"/>
        <v>0</v>
      </c>
      <c r="DO91" s="4">
        <f t="shared" si="228"/>
        <v>0</v>
      </c>
      <c r="DP91" s="4">
        <f t="shared" si="229"/>
        <v>0</v>
      </c>
      <c r="DQ91" s="4">
        <f t="shared" si="230"/>
        <v>0</v>
      </c>
      <c r="DR91" s="4">
        <f t="shared" si="231"/>
        <v>0</v>
      </c>
      <c r="DV91" s="4" t="str">
        <f t="shared" si="232"/>
        <v/>
      </c>
      <c r="DW91" s="4" t="str">
        <f t="shared" si="233"/>
        <v/>
      </c>
      <c r="DX91" s="4" t="str">
        <f t="shared" si="234"/>
        <v/>
      </c>
      <c r="DY91" s="4" t="str">
        <f t="shared" si="235"/>
        <v/>
      </c>
      <c r="DZ91" s="4" t="str">
        <f t="shared" si="236"/>
        <v/>
      </c>
      <c r="EA91" s="4" t="str">
        <f t="shared" si="237"/>
        <v/>
      </c>
    </row>
    <row r="92" spans="1:131" ht="16.5" customHeight="1" x14ac:dyDescent="0.15">
      <c r="A92" s="164" t="str">
        <f t="shared" si="210"/>
        <v/>
      </c>
      <c r="B92" s="96"/>
      <c r="C92" s="164" t="s">
        <v>186</v>
      </c>
      <c r="D92" s="200" t="str">
        <f t="shared" si="217"/>
        <v/>
      </c>
      <c r="E92" s="202" t="str">
        <f t="shared" si="150"/>
        <v/>
      </c>
      <c r="F92" s="202" t="str">
        <f>IF(ISERROR(VLOOKUP(CI92,CJ$6:$CK$41,2,0)),"",VLOOKUP(CI92,CJ$6:$CK$41,2,0))</f>
        <v/>
      </c>
      <c r="G92" s="97"/>
      <c r="H92" s="97"/>
      <c r="I92" s="97"/>
      <c r="J92" s="97"/>
      <c r="K92" s="193" t="str">
        <f t="shared" si="151"/>
        <v/>
      </c>
      <c r="L92" s="152"/>
      <c r="M92" s="128"/>
      <c r="N92" s="152"/>
      <c r="O92" s="128"/>
      <c r="P92" s="152"/>
      <c r="Q92" s="128"/>
      <c r="R92" s="152"/>
      <c r="S92" s="128"/>
      <c r="T92" s="152"/>
      <c r="U92" s="128"/>
      <c r="V92" s="152"/>
      <c r="W92" s="128"/>
      <c r="X92" s="152"/>
      <c r="Y92" s="128"/>
      <c r="Z92" s="152"/>
      <c r="AA92" s="128"/>
      <c r="AB92" s="152"/>
      <c r="AC92" s="128"/>
      <c r="AD92" s="152"/>
      <c r="AE92" s="128"/>
      <c r="AF92" s="152"/>
      <c r="AG92" s="128"/>
      <c r="AH92" s="164" t="str">
        <f t="shared" si="152"/>
        <v/>
      </c>
      <c r="AI92" s="4" t="str">
        <f t="shared" si="153"/>
        <v/>
      </c>
      <c r="AJ92" s="4" t="str">
        <f t="shared" si="154"/>
        <v/>
      </c>
      <c r="AK92" s="7">
        <f t="shared" si="238"/>
        <v>0</v>
      </c>
      <c r="AL92" s="7" t="str">
        <f t="shared" si="239"/>
        <v/>
      </c>
      <c r="AM92" s="4">
        <f t="shared" si="240"/>
        <v>0</v>
      </c>
      <c r="AN92" s="4">
        <f t="shared" si="241"/>
        <v>0</v>
      </c>
      <c r="AO92" s="4" t="str">
        <f t="shared" si="242"/>
        <v/>
      </c>
      <c r="AP92" s="4" t="str">
        <f t="shared" si="243"/>
        <v/>
      </c>
      <c r="AQ92" s="13">
        <f t="shared" si="213"/>
        <v>0</v>
      </c>
      <c r="AR92" s="4" t="str">
        <f t="shared" si="157"/>
        <v/>
      </c>
      <c r="AS92" s="4">
        <v>5</v>
      </c>
      <c r="AT92" s="4" t="str">
        <f t="shared" si="158"/>
        <v xml:space="preserve"> </v>
      </c>
      <c r="AU92" s="4" t="str">
        <f t="shared" si="244"/>
        <v xml:space="preserve">  </v>
      </c>
      <c r="AV92" s="4" t="str">
        <f t="shared" si="218"/>
        <v/>
      </c>
      <c r="AW92" s="4" t="str">
        <f t="shared" si="160"/>
        <v/>
      </c>
      <c r="AX92" s="4" t="str">
        <f t="shared" si="161"/>
        <v/>
      </c>
      <c r="AY92" s="4" t="str">
        <f t="shared" si="162"/>
        <v/>
      </c>
      <c r="AZ92" s="4" t="str">
        <f t="shared" si="163"/>
        <v/>
      </c>
      <c r="BA92" s="4" t="str">
        <f t="shared" si="164"/>
        <v/>
      </c>
      <c r="BB92" s="4" t="str">
        <f t="shared" si="165"/>
        <v/>
      </c>
      <c r="BC92" s="4" t="str">
        <f t="shared" si="166"/>
        <v/>
      </c>
      <c r="BD92" s="4" t="str">
        <f t="shared" si="167"/>
        <v/>
      </c>
      <c r="BE92" s="4" t="str">
        <f t="shared" si="168"/>
        <v/>
      </c>
      <c r="BF92" s="4" t="str">
        <f t="shared" si="169"/>
        <v/>
      </c>
      <c r="BG92" s="4" t="str">
        <f t="shared" si="170"/>
        <v/>
      </c>
      <c r="BH92" s="4" t="str">
        <f t="shared" si="171"/>
        <v/>
      </c>
      <c r="BI92" s="4" t="str">
        <f t="shared" si="172"/>
        <v/>
      </c>
      <c r="BJ92" s="4" t="str">
        <f t="shared" si="173"/>
        <v/>
      </c>
      <c r="BK92" s="4" t="str">
        <f t="shared" si="174"/>
        <v/>
      </c>
      <c r="BL92" s="4" t="str">
        <f t="shared" si="175"/>
        <v/>
      </c>
      <c r="BM92" s="4" t="str">
        <f t="shared" si="176"/>
        <v/>
      </c>
      <c r="BN92" s="4" t="str">
        <f t="shared" si="177"/>
        <v/>
      </c>
      <c r="BO92" s="4" t="str">
        <f t="shared" si="178"/>
        <v/>
      </c>
      <c r="BP92" s="4" t="str">
        <f t="shared" si="179"/>
        <v/>
      </c>
      <c r="BQ92" s="4" t="str">
        <f t="shared" si="180"/>
        <v/>
      </c>
      <c r="BR92" s="4" t="str">
        <f t="shared" si="181"/>
        <v/>
      </c>
      <c r="BS92" s="4">
        <f t="shared" si="182"/>
        <v>0</v>
      </c>
      <c r="BT92" s="4" t="str">
        <f t="shared" si="183"/>
        <v>999:99.99</v>
      </c>
      <c r="BU92" s="4" t="str">
        <f t="shared" si="184"/>
        <v>999:99.99</v>
      </c>
      <c r="BV92" s="4" t="str">
        <f t="shared" si="185"/>
        <v>999:99.99</v>
      </c>
      <c r="BW92" s="4" t="str">
        <f t="shared" si="186"/>
        <v>999:99.99</v>
      </c>
      <c r="BX92" s="4" t="str">
        <f t="shared" si="187"/>
        <v>999:99.99</v>
      </c>
      <c r="BY92" s="4" t="str">
        <f t="shared" si="188"/>
        <v>999:99.99</v>
      </c>
      <c r="BZ92" s="4" t="str">
        <f t="shared" si="189"/>
        <v>999:99.99</v>
      </c>
      <c r="CA92" s="4" t="str">
        <f t="shared" si="190"/>
        <v>999:99.99</v>
      </c>
      <c r="CB92" s="4" t="str">
        <f t="shared" si="191"/>
        <v>999:99.99</v>
      </c>
      <c r="CC92" s="4" t="str">
        <f t="shared" si="192"/>
        <v>999:99.99</v>
      </c>
      <c r="CD92" s="4" t="str">
        <f t="shared" si="193"/>
        <v>999:99.99</v>
      </c>
      <c r="CE92" s="4">
        <f t="shared" si="245"/>
        <v>0</v>
      </c>
      <c r="CF92" s="4">
        <f t="shared" si="246"/>
        <v>0</v>
      </c>
      <c r="CG92" s="4">
        <f t="shared" si="247"/>
        <v>0</v>
      </c>
      <c r="CH92" s="4" t="str">
        <f t="shared" si="197"/>
        <v>19000100</v>
      </c>
      <c r="CI92" s="4" t="str">
        <f t="shared" si="198"/>
        <v/>
      </c>
      <c r="CP92" s="4" t="str">
        <f t="shared" si="219"/>
        <v/>
      </c>
      <c r="CQ92" s="4" t="str">
        <f t="shared" si="220"/>
        <v/>
      </c>
      <c r="CW92" s="194" t="str">
        <f t="shared" si="221"/>
        <v/>
      </c>
      <c r="CX92" s="13">
        <f t="shared" si="199"/>
        <v>0</v>
      </c>
      <c r="CY92" s="13">
        <f t="shared" si="200"/>
        <v>0</v>
      </c>
      <c r="CZ92" s="13">
        <f t="shared" si="201"/>
        <v>0</v>
      </c>
      <c r="DA92" s="13">
        <f t="shared" si="202"/>
        <v>0</v>
      </c>
      <c r="DB92" s="13">
        <f t="shared" si="203"/>
        <v>0</v>
      </c>
      <c r="DC92" s="13">
        <f t="shared" si="204"/>
        <v>0</v>
      </c>
      <c r="DD92" s="13">
        <f t="shared" si="205"/>
        <v>0</v>
      </c>
      <c r="DE92" s="13">
        <f t="shared" si="206"/>
        <v>0</v>
      </c>
      <c r="DF92" s="13">
        <f t="shared" si="207"/>
        <v>0</v>
      </c>
      <c r="DG92" s="13">
        <f t="shared" si="208"/>
        <v>0</v>
      </c>
      <c r="DH92" s="13">
        <f t="shared" si="209"/>
        <v>0</v>
      </c>
      <c r="DI92" s="4">
        <f t="shared" si="222"/>
        <v>0</v>
      </c>
      <c r="DJ92" s="4">
        <f t="shared" si="223"/>
        <v>0</v>
      </c>
      <c r="DK92" s="4">
        <f t="shared" si="224"/>
        <v>0</v>
      </c>
      <c r="DL92" s="4">
        <f t="shared" si="225"/>
        <v>0</v>
      </c>
      <c r="DM92" s="4">
        <f t="shared" si="226"/>
        <v>0</v>
      </c>
      <c r="DN92" s="4">
        <f t="shared" si="227"/>
        <v>0</v>
      </c>
      <c r="DO92" s="4">
        <f t="shared" si="228"/>
        <v>0</v>
      </c>
      <c r="DP92" s="4">
        <f t="shared" si="229"/>
        <v>0</v>
      </c>
      <c r="DQ92" s="4">
        <f t="shared" si="230"/>
        <v>0</v>
      </c>
      <c r="DR92" s="4">
        <f t="shared" si="231"/>
        <v>0</v>
      </c>
      <c r="DV92" s="4" t="str">
        <f t="shared" si="232"/>
        <v/>
      </c>
      <c r="DW92" s="4" t="str">
        <f t="shared" si="233"/>
        <v/>
      </c>
      <c r="DX92" s="4" t="str">
        <f t="shared" si="234"/>
        <v/>
      </c>
      <c r="DY92" s="4" t="str">
        <f t="shared" si="235"/>
        <v/>
      </c>
      <c r="DZ92" s="4" t="str">
        <f t="shared" si="236"/>
        <v/>
      </c>
      <c r="EA92" s="4" t="str">
        <f t="shared" si="237"/>
        <v/>
      </c>
    </row>
    <row r="93" spans="1:131" ht="16.5" customHeight="1" x14ac:dyDescent="0.15">
      <c r="A93" s="164" t="str">
        <f t="shared" si="210"/>
        <v/>
      </c>
      <c r="B93" s="96"/>
      <c r="C93" s="164" t="s">
        <v>186</v>
      </c>
      <c r="D93" s="200" t="str">
        <f t="shared" si="217"/>
        <v/>
      </c>
      <c r="E93" s="202" t="str">
        <f t="shared" si="150"/>
        <v/>
      </c>
      <c r="F93" s="202" t="str">
        <f>IF(ISERROR(VLOOKUP(CI93,CJ$6:$CK$41,2,0)),"",VLOOKUP(CI93,CJ$6:$CK$41,2,0))</f>
        <v/>
      </c>
      <c r="G93" s="97"/>
      <c r="H93" s="97"/>
      <c r="I93" s="97"/>
      <c r="J93" s="97"/>
      <c r="K93" s="193" t="str">
        <f t="shared" si="151"/>
        <v/>
      </c>
      <c r="L93" s="152"/>
      <c r="M93" s="128"/>
      <c r="N93" s="152"/>
      <c r="O93" s="128"/>
      <c r="P93" s="152"/>
      <c r="Q93" s="128"/>
      <c r="R93" s="152"/>
      <c r="S93" s="128"/>
      <c r="T93" s="152"/>
      <c r="U93" s="128"/>
      <c r="V93" s="152"/>
      <c r="W93" s="128"/>
      <c r="X93" s="152"/>
      <c r="Y93" s="128"/>
      <c r="Z93" s="152"/>
      <c r="AA93" s="128"/>
      <c r="AB93" s="152"/>
      <c r="AC93" s="128"/>
      <c r="AD93" s="152"/>
      <c r="AE93" s="128"/>
      <c r="AF93" s="152"/>
      <c r="AG93" s="128"/>
      <c r="AH93" s="164" t="str">
        <f t="shared" si="152"/>
        <v/>
      </c>
      <c r="AI93" s="4" t="str">
        <f t="shared" si="153"/>
        <v/>
      </c>
      <c r="AJ93" s="4" t="str">
        <f t="shared" si="154"/>
        <v/>
      </c>
      <c r="AK93" s="7">
        <f t="shared" si="238"/>
        <v>0</v>
      </c>
      <c r="AL93" s="7" t="str">
        <f t="shared" si="239"/>
        <v/>
      </c>
      <c r="AM93" s="4">
        <f t="shared" si="240"/>
        <v>0</v>
      </c>
      <c r="AN93" s="4">
        <f t="shared" si="241"/>
        <v>0</v>
      </c>
      <c r="AO93" s="4" t="str">
        <f t="shared" si="242"/>
        <v/>
      </c>
      <c r="AP93" s="4" t="str">
        <f t="shared" si="243"/>
        <v/>
      </c>
      <c r="AQ93" s="13">
        <f t="shared" si="213"/>
        <v>0</v>
      </c>
      <c r="AR93" s="4" t="str">
        <f t="shared" si="157"/>
        <v/>
      </c>
      <c r="AS93" s="4">
        <v>5</v>
      </c>
      <c r="AT93" s="4" t="str">
        <f t="shared" si="158"/>
        <v xml:space="preserve"> </v>
      </c>
      <c r="AU93" s="4" t="str">
        <f t="shared" si="244"/>
        <v xml:space="preserve">  </v>
      </c>
      <c r="AV93" s="4" t="str">
        <f t="shared" si="218"/>
        <v/>
      </c>
      <c r="AW93" s="4" t="str">
        <f t="shared" si="160"/>
        <v/>
      </c>
      <c r="AX93" s="4" t="str">
        <f t="shared" si="161"/>
        <v/>
      </c>
      <c r="AY93" s="4" t="str">
        <f t="shared" si="162"/>
        <v/>
      </c>
      <c r="AZ93" s="4" t="str">
        <f t="shared" si="163"/>
        <v/>
      </c>
      <c r="BA93" s="4" t="str">
        <f t="shared" si="164"/>
        <v/>
      </c>
      <c r="BB93" s="4" t="str">
        <f t="shared" si="165"/>
        <v/>
      </c>
      <c r="BC93" s="4" t="str">
        <f t="shared" si="166"/>
        <v/>
      </c>
      <c r="BD93" s="4" t="str">
        <f t="shared" si="167"/>
        <v/>
      </c>
      <c r="BE93" s="4" t="str">
        <f t="shared" si="168"/>
        <v/>
      </c>
      <c r="BF93" s="4" t="str">
        <f t="shared" si="169"/>
        <v/>
      </c>
      <c r="BG93" s="4" t="str">
        <f t="shared" si="170"/>
        <v/>
      </c>
      <c r="BH93" s="4" t="str">
        <f t="shared" si="171"/>
        <v/>
      </c>
      <c r="BI93" s="4" t="str">
        <f t="shared" si="172"/>
        <v/>
      </c>
      <c r="BJ93" s="4" t="str">
        <f t="shared" si="173"/>
        <v/>
      </c>
      <c r="BK93" s="4" t="str">
        <f t="shared" si="174"/>
        <v/>
      </c>
      <c r="BL93" s="4" t="str">
        <f t="shared" si="175"/>
        <v/>
      </c>
      <c r="BM93" s="4" t="str">
        <f t="shared" si="176"/>
        <v/>
      </c>
      <c r="BN93" s="4" t="str">
        <f t="shared" si="177"/>
        <v/>
      </c>
      <c r="BO93" s="4" t="str">
        <f t="shared" si="178"/>
        <v/>
      </c>
      <c r="BP93" s="4" t="str">
        <f t="shared" si="179"/>
        <v/>
      </c>
      <c r="BQ93" s="4" t="str">
        <f t="shared" si="180"/>
        <v/>
      </c>
      <c r="BR93" s="4" t="str">
        <f t="shared" si="181"/>
        <v/>
      </c>
      <c r="BS93" s="4">
        <f t="shared" si="182"/>
        <v>0</v>
      </c>
      <c r="BT93" s="4" t="str">
        <f t="shared" si="183"/>
        <v>999:99.99</v>
      </c>
      <c r="BU93" s="4" t="str">
        <f t="shared" si="184"/>
        <v>999:99.99</v>
      </c>
      <c r="BV93" s="4" t="str">
        <f t="shared" si="185"/>
        <v>999:99.99</v>
      </c>
      <c r="BW93" s="4" t="str">
        <f t="shared" si="186"/>
        <v>999:99.99</v>
      </c>
      <c r="BX93" s="4" t="str">
        <f t="shared" si="187"/>
        <v>999:99.99</v>
      </c>
      <c r="BY93" s="4" t="str">
        <f t="shared" si="188"/>
        <v>999:99.99</v>
      </c>
      <c r="BZ93" s="4" t="str">
        <f t="shared" si="189"/>
        <v>999:99.99</v>
      </c>
      <c r="CA93" s="4" t="str">
        <f t="shared" si="190"/>
        <v>999:99.99</v>
      </c>
      <c r="CB93" s="4" t="str">
        <f t="shared" si="191"/>
        <v>999:99.99</v>
      </c>
      <c r="CC93" s="4" t="str">
        <f t="shared" si="192"/>
        <v>999:99.99</v>
      </c>
      <c r="CD93" s="4" t="str">
        <f t="shared" si="193"/>
        <v>999:99.99</v>
      </c>
      <c r="CE93" s="4">
        <f t="shared" si="245"/>
        <v>0</v>
      </c>
      <c r="CF93" s="4">
        <f t="shared" si="246"/>
        <v>0</v>
      </c>
      <c r="CG93" s="4">
        <f t="shared" si="247"/>
        <v>0</v>
      </c>
      <c r="CH93" s="4" t="str">
        <f t="shared" si="197"/>
        <v>19000100</v>
      </c>
      <c r="CI93" s="4" t="str">
        <f t="shared" si="198"/>
        <v/>
      </c>
      <c r="CP93" s="4" t="str">
        <f t="shared" si="219"/>
        <v/>
      </c>
      <c r="CQ93" s="4" t="str">
        <f t="shared" si="220"/>
        <v/>
      </c>
      <c r="CW93" s="194" t="str">
        <f t="shared" si="221"/>
        <v/>
      </c>
      <c r="CX93" s="13">
        <f t="shared" si="199"/>
        <v>0</v>
      </c>
      <c r="CY93" s="13">
        <f t="shared" si="200"/>
        <v>0</v>
      </c>
      <c r="CZ93" s="13">
        <f t="shared" si="201"/>
        <v>0</v>
      </c>
      <c r="DA93" s="13">
        <f t="shared" si="202"/>
        <v>0</v>
      </c>
      <c r="DB93" s="13">
        <f t="shared" si="203"/>
        <v>0</v>
      </c>
      <c r="DC93" s="13">
        <f t="shared" si="204"/>
        <v>0</v>
      </c>
      <c r="DD93" s="13">
        <f t="shared" si="205"/>
        <v>0</v>
      </c>
      <c r="DE93" s="13">
        <f t="shared" si="206"/>
        <v>0</v>
      </c>
      <c r="DF93" s="13">
        <f t="shared" si="207"/>
        <v>0</v>
      </c>
      <c r="DG93" s="13">
        <f t="shared" si="208"/>
        <v>0</v>
      </c>
      <c r="DH93" s="13">
        <f t="shared" si="209"/>
        <v>0</v>
      </c>
      <c r="DI93" s="4">
        <f t="shared" si="222"/>
        <v>0</v>
      </c>
      <c r="DJ93" s="4">
        <f t="shared" si="223"/>
        <v>0</v>
      </c>
      <c r="DK93" s="4">
        <f t="shared" si="224"/>
        <v>0</v>
      </c>
      <c r="DL93" s="4">
        <f t="shared" si="225"/>
        <v>0</v>
      </c>
      <c r="DM93" s="4">
        <f t="shared" si="226"/>
        <v>0</v>
      </c>
      <c r="DN93" s="4">
        <f t="shared" si="227"/>
        <v>0</v>
      </c>
      <c r="DO93" s="4">
        <f t="shared" si="228"/>
        <v>0</v>
      </c>
      <c r="DP93" s="4">
        <f t="shared" si="229"/>
        <v>0</v>
      </c>
      <c r="DQ93" s="4">
        <f t="shared" si="230"/>
        <v>0</v>
      </c>
      <c r="DR93" s="4">
        <f t="shared" si="231"/>
        <v>0</v>
      </c>
      <c r="DV93" s="4" t="str">
        <f t="shared" si="232"/>
        <v/>
      </c>
      <c r="DW93" s="4" t="str">
        <f t="shared" si="233"/>
        <v/>
      </c>
      <c r="DX93" s="4" t="str">
        <f t="shared" si="234"/>
        <v/>
      </c>
      <c r="DY93" s="4" t="str">
        <f t="shared" si="235"/>
        <v/>
      </c>
      <c r="DZ93" s="4" t="str">
        <f t="shared" si="236"/>
        <v/>
      </c>
      <c r="EA93" s="4" t="str">
        <f t="shared" si="237"/>
        <v/>
      </c>
    </row>
    <row r="94" spans="1:131" ht="16.5" customHeight="1" x14ac:dyDescent="0.15">
      <c r="A94" s="164" t="str">
        <f t="shared" si="210"/>
        <v/>
      </c>
      <c r="B94" s="96"/>
      <c r="C94" s="164" t="s">
        <v>186</v>
      </c>
      <c r="D94" s="200" t="str">
        <f t="shared" si="217"/>
        <v/>
      </c>
      <c r="E94" s="202" t="str">
        <f t="shared" si="150"/>
        <v/>
      </c>
      <c r="F94" s="202" t="str">
        <f>IF(ISERROR(VLOOKUP(CI94,CJ$6:$CK$41,2,0)),"",VLOOKUP(CI94,CJ$6:$CK$41,2,0))</f>
        <v/>
      </c>
      <c r="G94" s="97"/>
      <c r="H94" s="97"/>
      <c r="I94" s="97"/>
      <c r="J94" s="97"/>
      <c r="K94" s="193" t="str">
        <f t="shared" si="151"/>
        <v/>
      </c>
      <c r="L94" s="152"/>
      <c r="M94" s="128"/>
      <c r="N94" s="152"/>
      <c r="O94" s="128"/>
      <c r="P94" s="152"/>
      <c r="Q94" s="128"/>
      <c r="R94" s="152"/>
      <c r="S94" s="128"/>
      <c r="T94" s="152"/>
      <c r="U94" s="128"/>
      <c r="V94" s="152"/>
      <c r="W94" s="128"/>
      <c r="X94" s="152"/>
      <c r="Y94" s="128"/>
      <c r="Z94" s="152"/>
      <c r="AA94" s="128"/>
      <c r="AB94" s="152"/>
      <c r="AC94" s="128"/>
      <c r="AD94" s="152"/>
      <c r="AE94" s="128"/>
      <c r="AF94" s="152"/>
      <c r="AG94" s="128"/>
      <c r="AH94" s="164" t="str">
        <f t="shared" si="152"/>
        <v/>
      </c>
      <c r="AI94" s="4" t="str">
        <f t="shared" si="153"/>
        <v/>
      </c>
      <c r="AJ94" s="4" t="str">
        <f t="shared" si="154"/>
        <v/>
      </c>
      <c r="AK94" s="7">
        <f t="shared" si="238"/>
        <v>0</v>
      </c>
      <c r="AL94" s="7" t="str">
        <f t="shared" si="239"/>
        <v/>
      </c>
      <c r="AM94" s="4">
        <f t="shared" si="240"/>
        <v>0</v>
      </c>
      <c r="AN94" s="4">
        <f t="shared" si="241"/>
        <v>0</v>
      </c>
      <c r="AO94" s="4" t="str">
        <f t="shared" si="242"/>
        <v/>
      </c>
      <c r="AP94" s="4" t="str">
        <f t="shared" si="243"/>
        <v/>
      </c>
      <c r="AQ94" s="13">
        <f t="shared" si="213"/>
        <v>0</v>
      </c>
      <c r="AR94" s="4" t="str">
        <f t="shared" si="157"/>
        <v/>
      </c>
      <c r="AS94" s="4">
        <v>5</v>
      </c>
      <c r="AT94" s="4" t="str">
        <f t="shared" si="158"/>
        <v xml:space="preserve"> </v>
      </c>
      <c r="AU94" s="4" t="str">
        <f t="shared" si="244"/>
        <v xml:space="preserve">  </v>
      </c>
      <c r="AV94" s="4" t="str">
        <f t="shared" si="218"/>
        <v/>
      </c>
      <c r="AW94" s="4" t="str">
        <f t="shared" si="160"/>
        <v/>
      </c>
      <c r="AX94" s="4" t="str">
        <f t="shared" si="161"/>
        <v/>
      </c>
      <c r="AY94" s="4" t="str">
        <f t="shared" si="162"/>
        <v/>
      </c>
      <c r="AZ94" s="4" t="str">
        <f t="shared" si="163"/>
        <v/>
      </c>
      <c r="BA94" s="4" t="str">
        <f t="shared" si="164"/>
        <v/>
      </c>
      <c r="BB94" s="4" t="str">
        <f t="shared" si="165"/>
        <v/>
      </c>
      <c r="BC94" s="4" t="str">
        <f t="shared" si="166"/>
        <v/>
      </c>
      <c r="BD94" s="4" t="str">
        <f t="shared" si="167"/>
        <v/>
      </c>
      <c r="BE94" s="4" t="str">
        <f t="shared" si="168"/>
        <v/>
      </c>
      <c r="BF94" s="4" t="str">
        <f t="shared" si="169"/>
        <v/>
      </c>
      <c r="BG94" s="4" t="str">
        <f t="shared" si="170"/>
        <v/>
      </c>
      <c r="BH94" s="4" t="str">
        <f t="shared" si="171"/>
        <v/>
      </c>
      <c r="BI94" s="4" t="str">
        <f t="shared" si="172"/>
        <v/>
      </c>
      <c r="BJ94" s="4" t="str">
        <f t="shared" si="173"/>
        <v/>
      </c>
      <c r="BK94" s="4" t="str">
        <f t="shared" si="174"/>
        <v/>
      </c>
      <c r="BL94" s="4" t="str">
        <f t="shared" si="175"/>
        <v/>
      </c>
      <c r="BM94" s="4" t="str">
        <f t="shared" si="176"/>
        <v/>
      </c>
      <c r="BN94" s="4" t="str">
        <f t="shared" si="177"/>
        <v/>
      </c>
      <c r="BO94" s="4" t="str">
        <f t="shared" si="178"/>
        <v/>
      </c>
      <c r="BP94" s="4" t="str">
        <f t="shared" si="179"/>
        <v/>
      </c>
      <c r="BQ94" s="4" t="str">
        <f t="shared" si="180"/>
        <v/>
      </c>
      <c r="BR94" s="4" t="str">
        <f t="shared" si="181"/>
        <v/>
      </c>
      <c r="BS94" s="4">
        <f t="shared" si="182"/>
        <v>0</v>
      </c>
      <c r="BT94" s="4" t="str">
        <f t="shared" si="183"/>
        <v>999:99.99</v>
      </c>
      <c r="BU94" s="4" t="str">
        <f t="shared" si="184"/>
        <v>999:99.99</v>
      </c>
      <c r="BV94" s="4" t="str">
        <f t="shared" si="185"/>
        <v>999:99.99</v>
      </c>
      <c r="BW94" s="4" t="str">
        <f t="shared" si="186"/>
        <v>999:99.99</v>
      </c>
      <c r="BX94" s="4" t="str">
        <f t="shared" si="187"/>
        <v>999:99.99</v>
      </c>
      <c r="BY94" s="4" t="str">
        <f t="shared" si="188"/>
        <v>999:99.99</v>
      </c>
      <c r="BZ94" s="4" t="str">
        <f t="shared" si="189"/>
        <v>999:99.99</v>
      </c>
      <c r="CA94" s="4" t="str">
        <f t="shared" si="190"/>
        <v>999:99.99</v>
      </c>
      <c r="CB94" s="4" t="str">
        <f t="shared" si="191"/>
        <v>999:99.99</v>
      </c>
      <c r="CC94" s="4" t="str">
        <f t="shared" si="192"/>
        <v>999:99.99</v>
      </c>
      <c r="CD94" s="4" t="str">
        <f t="shared" si="193"/>
        <v>999:99.99</v>
      </c>
      <c r="CE94" s="4">
        <f t="shared" si="245"/>
        <v>0</v>
      </c>
      <c r="CF94" s="4">
        <f t="shared" si="246"/>
        <v>0</v>
      </c>
      <c r="CG94" s="4">
        <f t="shared" si="247"/>
        <v>0</v>
      </c>
      <c r="CH94" s="4" t="str">
        <f t="shared" si="197"/>
        <v>19000100</v>
      </c>
      <c r="CI94" s="4" t="str">
        <f t="shared" si="198"/>
        <v/>
      </c>
      <c r="CP94" s="4" t="str">
        <f t="shared" si="219"/>
        <v/>
      </c>
      <c r="CQ94" s="4" t="str">
        <f t="shared" si="220"/>
        <v/>
      </c>
      <c r="CW94" s="194" t="str">
        <f t="shared" si="221"/>
        <v/>
      </c>
      <c r="CX94" s="13">
        <f t="shared" si="199"/>
        <v>0</v>
      </c>
      <c r="CY94" s="13">
        <f t="shared" si="200"/>
        <v>0</v>
      </c>
      <c r="CZ94" s="13">
        <f t="shared" si="201"/>
        <v>0</v>
      </c>
      <c r="DA94" s="13">
        <f t="shared" si="202"/>
        <v>0</v>
      </c>
      <c r="DB94" s="13">
        <f t="shared" si="203"/>
        <v>0</v>
      </c>
      <c r="DC94" s="13">
        <f t="shared" si="204"/>
        <v>0</v>
      </c>
      <c r="DD94" s="13">
        <f t="shared" si="205"/>
        <v>0</v>
      </c>
      <c r="DE94" s="13">
        <f t="shared" si="206"/>
        <v>0</v>
      </c>
      <c r="DF94" s="13">
        <f t="shared" si="207"/>
        <v>0</v>
      </c>
      <c r="DG94" s="13">
        <f t="shared" si="208"/>
        <v>0</v>
      </c>
      <c r="DH94" s="13">
        <f t="shared" si="209"/>
        <v>0</v>
      </c>
      <c r="DI94" s="4">
        <f t="shared" si="222"/>
        <v>0</v>
      </c>
      <c r="DJ94" s="4">
        <f t="shared" si="223"/>
        <v>0</v>
      </c>
      <c r="DK94" s="4">
        <f t="shared" si="224"/>
        <v>0</v>
      </c>
      <c r="DL94" s="4">
        <f t="shared" si="225"/>
        <v>0</v>
      </c>
      <c r="DM94" s="4">
        <f t="shared" si="226"/>
        <v>0</v>
      </c>
      <c r="DN94" s="4">
        <f t="shared" si="227"/>
        <v>0</v>
      </c>
      <c r="DO94" s="4">
        <f t="shared" si="228"/>
        <v>0</v>
      </c>
      <c r="DP94" s="4">
        <f t="shared" si="229"/>
        <v>0</v>
      </c>
      <c r="DQ94" s="4">
        <f t="shared" si="230"/>
        <v>0</v>
      </c>
      <c r="DR94" s="4">
        <f t="shared" si="231"/>
        <v>0</v>
      </c>
      <c r="DV94" s="4" t="str">
        <f t="shared" si="232"/>
        <v/>
      </c>
      <c r="DW94" s="4" t="str">
        <f t="shared" si="233"/>
        <v/>
      </c>
      <c r="DX94" s="4" t="str">
        <f t="shared" si="234"/>
        <v/>
      </c>
      <c r="DY94" s="4" t="str">
        <f t="shared" si="235"/>
        <v/>
      </c>
      <c r="DZ94" s="4" t="str">
        <f t="shared" si="236"/>
        <v/>
      </c>
      <c r="EA94" s="4" t="str">
        <f t="shared" si="237"/>
        <v/>
      </c>
    </row>
    <row r="95" spans="1:131" ht="16.5" customHeight="1" x14ac:dyDescent="0.15">
      <c r="A95" s="164" t="str">
        <f t="shared" si="210"/>
        <v/>
      </c>
      <c r="B95" s="96"/>
      <c r="C95" s="164" t="s">
        <v>186</v>
      </c>
      <c r="D95" s="200" t="str">
        <f t="shared" si="217"/>
        <v/>
      </c>
      <c r="E95" s="202" t="str">
        <f t="shared" si="150"/>
        <v/>
      </c>
      <c r="F95" s="202" t="str">
        <f>IF(ISERROR(VLOOKUP(CI95,CJ$6:$CK$41,2,0)),"",VLOOKUP(CI95,CJ$6:$CK$41,2,0))</f>
        <v/>
      </c>
      <c r="G95" s="97"/>
      <c r="H95" s="97"/>
      <c r="I95" s="97"/>
      <c r="J95" s="97"/>
      <c r="K95" s="193" t="str">
        <f t="shared" si="151"/>
        <v/>
      </c>
      <c r="L95" s="152"/>
      <c r="M95" s="128"/>
      <c r="N95" s="152"/>
      <c r="O95" s="128"/>
      <c r="P95" s="152"/>
      <c r="Q95" s="128"/>
      <c r="R95" s="152"/>
      <c r="S95" s="128"/>
      <c r="T95" s="152"/>
      <c r="U95" s="128"/>
      <c r="V95" s="152"/>
      <c r="W95" s="128"/>
      <c r="X95" s="152"/>
      <c r="Y95" s="128"/>
      <c r="Z95" s="152"/>
      <c r="AA95" s="128"/>
      <c r="AB95" s="152"/>
      <c r="AC95" s="128"/>
      <c r="AD95" s="152"/>
      <c r="AE95" s="128"/>
      <c r="AF95" s="152"/>
      <c r="AG95" s="128"/>
      <c r="AH95" s="164" t="str">
        <f t="shared" si="152"/>
        <v/>
      </c>
      <c r="AI95" s="4" t="str">
        <f t="shared" si="153"/>
        <v/>
      </c>
      <c r="AJ95" s="4" t="str">
        <f t="shared" si="154"/>
        <v/>
      </c>
      <c r="AK95" s="7">
        <f t="shared" si="238"/>
        <v>0</v>
      </c>
      <c r="AL95" s="7" t="str">
        <f t="shared" si="239"/>
        <v/>
      </c>
      <c r="AM95" s="4">
        <f t="shared" si="240"/>
        <v>0</v>
      </c>
      <c r="AN95" s="4">
        <f t="shared" si="241"/>
        <v>0</v>
      </c>
      <c r="AO95" s="4" t="str">
        <f t="shared" si="242"/>
        <v/>
      </c>
      <c r="AP95" s="4" t="str">
        <f t="shared" si="243"/>
        <v/>
      </c>
      <c r="AQ95" s="13">
        <f t="shared" si="213"/>
        <v>0</v>
      </c>
      <c r="AR95" s="4" t="str">
        <f t="shared" si="157"/>
        <v/>
      </c>
      <c r="AS95" s="4">
        <v>5</v>
      </c>
      <c r="AT95" s="4" t="str">
        <f t="shared" si="158"/>
        <v xml:space="preserve"> </v>
      </c>
      <c r="AU95" s="4" t="str">
        <f t="shared" si="244"/>
        <v xml:space="preserve">  </v>
      </c>
      <c r="AV95" s="4" t="str">
        <f t="shared" si="218"/>
        <v/>
      </c>
      <c r="AW95" s="4" t="str">
        <f t="shared" si="160"/>
        <v/>
      </c>
      <c r="AX95" s="4" t="str">
        <f t="shared" si="161"/>
        <v/>
      </c>
      <c r="AY95" s="4" t="str">
        <f t="shared" si="162"/>
        <v/>
      </c>
      <c r="AZ95" s="4" t="str">
        <f t="shared" si="163"/>
        <v/>
      </c>
      <c r="BA95" s="4" t="str">
        <f t="shared" si="164"/>
        <v/>
      </c>
      <c r="BB95" s="4" t="str">
        <f t="shared" si="165"/>
        <v/>
      </c>
      <c r="BC95" s="4" t="str">
        <f t="shared" si="166"/>
        <v/>
      </c>
      <c r="BD95" s="4" t="str">
        <f t="shared" si="167"/>
        <v/>
      </c>
      <c r="BE95" s="4" t="str">
        <f t="shared" si="168"/>
        <v/>
      </c>
      <c r="BF95" s="4" t="str">
        <f t="shared" si="169"/>
        <v/>
      </c>
      <c r="BG95" s="4" t="str">
        <f t="shared" si="170"/>
        <v/>
      </c>
      <c r="BH95" s="4" t="str">
        <f t="shared" si="171"/>
        <v/>
      </c>
      <c r="BI95" s="4" t="str">
        <f t="shared" si="172"/>
        <v/>
      </c>
      <c r="BJ95" s="4" t="str">
        <f t="shared" si="173"/>
        <v/>
      </c>
      <c r="BK95" s="4" t="str">
        <f t="shared" si="174"/>
        <v/>
      </c>
      <c r="BL95" s="4" t="str">
        <f t="shared" si="175"/>
        <v/>
      </c>
      <c r="BM95" s="4" t="str">
        <f t="shared" si="176"/>
        <v/>
      </c>
      <c r="BN95" s="4" t="str">
        <f t="shared" si="177"/>
        <v/>
      </c>
      <c r="BO95" s="4" t="str">
        <f t="shared" si="178"/>
        <v/>
      </c>
      <c r="BP95" s="4" t="str">
        <f t="shared" si="179"/>
        <v/>
      </c>
      <c r="BQ95" s="4" t="str">
        <f t="shared" si="180"/>
        <v/>
      </c>
      <c r="BR95" s="4" t="str">
        <f t="shared" si="181"/>
        <v/>
      </c>
      <c r="BS95" s="4">
        <f t="shared" si="182"/>
        <v>0</v>
      </c>
      <c r="BT95" s="4" t="str">
        <f t="shared" si="183"/>
        <v>999:99.99</v>
      </c>
      <c r="BU95" s="4" t="str">
        <f t="shared" si="184"/>
        <v>999:99.99</v>
      </c>
      <c r="BV95" s="4" t="str">
        <f t="shared" si="185"/>
        <v>999:99.99</v>
      </c>
      <c r="BW95" s="4" t="str">
        <f t="shared" si="186"/>
        <v>999:99.99</v>
      </c>
      <c r="BX95" s="4" t="str">
        <f t="shared" si="187"/>
        <v>999:99.99</v>
      </c>
      <c r="BY95" s="4" t="str">
        <f t="shared" si="188"/>
        <v>999:99.99</v>
      </c>
      <c r="BZ95" s="4" t="str">
        <f t="shared" si="189"/>
        <v>999:99.99</v>
      </c>
      <c r="CA95" s="4" t="str">
        <f t="shared" si="190"/>
        <v>999:99.99</v>
      </c>
      <c r="CB95" s="4" t="str">
        <f t="shared" si="191"/>
        <v>999:99.99</v>
      </c>
      <c r="CC95" s="4" t="str">
        <f t="shared" si="192"/>
        <v>999:99.99</v>
      </c>
      <c r="CD95" s="4" t="str">
        <f t="shared" si="193"/>
        <v>999:99.99</v>
      </c>
      <c r="CE95" s="4">
        <f t="shared" si="245"/>
        <v>0</v>
      </c>
      <c r="CF95" s="4">
        <f t="shared" si="246"/>
        <v>0</v>
      </c>
      <c r="CG95" s="4">
        <f t="shared" si="247"/>
        <v>0</v>
      </c>
      <c r="CH95" s="4" t="str">
        <f t="shared" si="197"/>
        <v>19000100</v>
      </c>
      <c r="CI95" s="4" t="str">
        <f t="shared" si="198"/>
        <v/>
      </c>
      <c r="CP95" s="4" t="str">
        <f t="shared" si="219"/>
        <v/>
      </c>
      <c r="CQ95" s="4" t="str">
        <f t="shared" si="220"/>
        <v/>
      </c>
      <c r="CW95" s="194" t="str">
        <f t="shared" si="221"/>
        <v/>
      </c>
      <c r="CX95" s="13">
        <f t="shared" si="199"/>
        <v>0</v>
      </c>
      <c r="CY95" s="13">
        <f t="shared" si="200"/>
        <v>0</v>
      </c>
      <c r="CZ95" s="13">
        <f t="shared" si="201"/>
        <v>0</v>
      </c>
      <c r="DA95" s="13">
        <f t="shared" si="202"/>
        <v>0</v>
      </c>
      <c r="DB95" s="13">
        <f t="shared" si="203"/>
        <v>0</v>
      </c>
      <c r="DC95" s="13">
        <f t="shared" si="204"/>
        <v>0</v>
      </c>
      <c r="DD95" s="13">
        <f t="shared" si="205"/>
        <v>0</v>
      </c>
      <c r="DE95" s="13">
        <f t="shared" si="206"/>
        <v>0</v>
      </c>
      <c r="DF95" s="13">
        <f t="shared" si="207"/>
        <v>0</v>
      </c>
      <c r="DG95" s="13">
        <f t="shared" si="208"/>
        <v>0</v>
      </c>
      <c r="DH95" s="13">
        <f t="shared" si="209"/>
        <v>0</v>
      </c>
      <c r="DI95" s="4">
        <f t="shared" si="222"/>
        <v>0</v>
      </c>
      <c r="DJ95" s="4">
        <f t="shared" si="223"/>
        <v>0</v>
      </c>
      <c r="DK95" s="4">
        <f t="shared" si="224"/>
        <v>0</v>
      </c>
      <c r="DL95" s="4">
        <f t="shared" si="225"/>
        <v>0</v>
      </c>
      <c r="DM95" s="4">
        <f t="shared" si="226"/>
        <v>0</v>
      </c>
      <c r="DN95" s="4">
        <f t="shared" si="227"/>
        <v>0</v>
      </c>
      <c r="DO95" s="4">
        <f t="shared" si="228"/>
        <v>0</v>
      </c>
      <c r="DP95" s="4">
        <f t="shared" si="229"/>
        <v>0</v>
      </c>
      <c r="DQ95" s="4">
        <f t="shared" si="230"/>
        <v>0</v>
      </c>
      <c r="DR95" s="4">
        <f t="shared" si="231"/>
        <v>0</v>
      </c>
      <c r="DV95" s="4" t="str">
        <f t="shared" si="232"/>
        <v/>
      </c>
      <c r="DW95" s="4" t="str">
        <f t="shared" si="233"/>
        <v/>
      </c>
      <c r="DX95" s="4" t="str">
        <f t="shared" si="234"/>
        <v/>
      </c>
      <c r="DY95" s="4" t="str">
        <f t="shared" si="235"/>
        <v/>
      </c>
      <c r="DZ95" s="4" t="str">
        <f t="shared" si="236"/>
        <v/>
      </c>
      <c r="EA95" s="4" t="str">
        <f t="shared" si="237"/>
        <v/>
      </c>
    </row>
    <row r="96" spans="1:131" ht="16.5" customHeight="1" x14ac:dyDescent="0.15">
      <c r="A96" s="164" t="str">
        <f t="shared" si="210"/>
        <v/>
      </c>
      <c r="B96" s="96"/>
      <c r="C96" s="164" t="s">
        <v>186</v>
      </c>
      <c r="D96" s="200" t="str">
        <f t="shared" si="217"/>
        <v/>
      </c>
      <c r="E96" s="202" t="str">
        <f t="shared" si="150"/>
        <v/>
      </c>
      <c r="F96" s="202" t="str">
        <f>IF(ISERROR(VLOOKUP(CI96,CJ$6:$CK$41,2,0)),"",VLOOKUP(CI96,CJ$6:$CK$41,2,0))</f>
        <v/>
      </c>
      <c r="G96" s="97"/>
      <c r="H96" s="97"/>
      <c r="I96" s="97"/>
      <c r="J96" s="97"/>
      <c r="K96" s="193" t="str">
        <f t="shared" si="151"/>
        <v/>
      </c>
      <c r="L96" s="152"/>
      <c r="M96" s="128"/>
      <c r="N96" s="152"/>
      <c r="O96" s="128"/>
      <c r="P96" s="152"/>
      <c r="Q96" s="128"/>
      <c r="R96" s="152"/>
      <c r="S96" s="128"/>
      <c r="T96" s="152"/>
      <c r="U96" s="128"/>
      <c r="V96" s="152"/>
      <c r="W96" s="128"/>
      <c r="X96" s="152"/>
      <c r="Y96" s="128"/>
      <c r="Z96" s="152"/>
      <c r="AA96" s="128"/>
      <c r="AB96" s="152"/>
      <c r="AC96" s="128"/>
      <c r="AD96" s="152"/>
      <c r="AE96" s="128"/>
      <c r="AF96" s="152"/>
      <c r="AG96" s="128"/>
      <c r="AH96" s="164" t="str">
        <f t="shared" si="152"/>
        <v/>
      </c>
      <c r="AI96" s="4" t="str">
        <f t="shared" si="153"/>
        <v/>
      </c>
      <c r="AJ96" s="4" t="str">
        <f t="shared" si="154"/>
        <v/>
      </c>
      <c r="AK96" s="7">
        <f t="shared" si="238"/>
        <v>0</v>
      </c>
      <c r="AL96" s="7" t="str">
        <f t="shared" si="239"/>
        <v/>
      </c>
      <c r="AM96" s="4">
        <f t="shared" si="240"/>
        <v>0</v>
      </c>
      <c r="AN96" s="4">
        <f t="shared" si="241"/>
        <v>0</v>
      </c>
      <c r="AO96" s="4" t="str">
        <f t="shared" si="242"/>
        <v/>
      </c>
      <c r="AP96" s="4" t="str">
        <f t="shared" si="243"/>
        <v/>
      </c>
      <c r="AQ96" s="13">
        <f t="shared" si="213"/>
        <v>0</v>
      </c>
      <c r="AR96" s="4" t="str">
        <f t="shared" si="157"/>
        <v/>
      </c>
      <c r="AS96" s="4">
        <v>5</v>
      </c>
      <c r="AT96" s="4" t="str">
        <f t="shared" si="158"/>
        <v xml:space="preserve"> </v>
      </c>
      <c r="AU96" s="4" t="str">
        <f t="shared" si="244"/>
        <v xml:space="preserve">  </v>
      </c>
      <c r="AV96" s="4" t="str">
        <f t="shared" si="218"/>
        <v/>
      </c>
      <c r="AW96" s="4" t="str">
        <f t="shared" si="160"/>
        <v/>
      </c>
      <c r="AX96" s="4" t="str">
        <f t="shared" si="161"/>
        <v/>
      </c>
      <c r="AY96" s="4" t="str">
        <f t="shared" si="162"/>
        <v/>
      </c>
      <c r="AZ96" s="4" t="str">
        <f t="shared" si="163"/>
        <v/>
      </c>
      <c r="BA96" s="4" t="str">
        <f t="shared" si="164"/>
        <v/>
      </c>
      <c r="BB96" s="4" t="str">
        <f t="shared" si="165"/>
        <v/>
      </c>
      <c r="BC96" s="4" t="str">
        <f t="shared" si="166"/>
        <v/>
      </c>
      <c r="BD96" s="4" t="str">
        <f t="shared" si="167"/>
        <v/>
      </c>
      <c r="BE96" s="4" t="str">
        <f t="shared" si="168"/>
        <v/>
      </c>
      <c r="BF96" s="4" t="str">
        <f t="shared" si="169"/>
        <v/>
      </c>
      <c r="BG96" s="4" t="str">
        <f t="shared" si="170"/>
        <v/>
      </c>
      <c r="BH96" s="4" t="str">
        <f t="shared" si="171"/>
        <v/>
      </c>
      <c r="BI96" s="4" t="str">
        <f t="shared" si="172"/>
        <v/>
      </c>
      <c r="BJ96" s="4" t="str">
        <f t="shared" si="173"/>
        <v/>
      </c>
      <c r="BK96" s="4" t="str">
        <f t="shared" si="174"/>
        <v/>
      </c>
      <c r="BL96" s="4" t="str">
        <f t="shared" si="175"/>
        <v/>
      </c>
      <c r="BM96" s="4" t="str">
        <f t="shared" si="176"/>
        <v/>
      </c>
      <c r="BN96" s="4" t="str">
        <f t="shared" si="177"/>
        <v/>
      </c>
      <c r="BO96" s="4" t="str">
        <f t="shared" si="178"/>
        <v/>
      </c>
      <c r="BP96" s="4" t="str">
        <f t="shared" si="179"/>
        <v/>
      </c>
      <c r="BQ96" s="4" t="str">
        <f t="shared" si="180"/>
        <v/>
      </c>
      <c r="BR96" s="4" t="str">
        <f t="shared" si="181"/>
        <v/>
      </c>
      <c r="BS96" s="4">
        <f t="shared" si="182"/>
        <v>0</v>
      </c>
      <c r="BT96" s="4" t="str">
        <f t="shared" si="183"/>
        <v>999:99.99</v>
      </c>
      <c r="BU96" s="4" t="str">
        <f t="shared" si="184"/>
        <v>999:99.99</v>
      </c>
      <c r="BV96" s="4" t="str">
        <f t="shared" si="185"/>
        <v>999:99.99</v>
      </c>
      <c r="BW96" s="4" t="str">
        <f t="shared" si="186"/>
        <v>999:99.99</v>
      </c>
      <c r="BX96" s="4" t="str">
        <f t="shared" si="187"/>
        <v>999:99.99</v>
      </c>
      <c r="BY96" s="4" t="str">
        <f t="shared" si="188"/>
        <v>999:99.99</v>
      </c>
      <c r="BZ96" s="4" t="str">
        <f t="shared" si="189"/>
        <v>999:99.99</v>
      </c>
      <c r="CA96" s="4" t="str">
        <f t="shared" si="190"/>
        <v>999:99.99</v>
      </c>
      <c r="CB96" s="4" t="str">
        <f t="shared" si="191"/>
        <v>999:99.99</v>
      </c>
      <c r="CC96" s="4" t="str">
        <f t="shared" si="192"/>
        <v>999:99.99</v>
      </c>
      <c r="CD96" s="4" t="str">
        <f t="shared" si="193"/>
        <v>999:99.99</v>
      </c>
      <c r="CE96" s="4">
        <f t="shared" si="245"/>
        <v>0</v>
      </c>
      <c r="CF96" s="4">
        <f t="shared" si="246"/>
        <v>0</v>
      </c>
      <c r="CG96" s="4">
        <f t="shared" si="247"/>
        <v>0</v>
      </c>
      <c r="CH96" s="4" t="str">
        <f t="shared" si="197"/>
        <v>19000100</v>
      </c>
      <c r="CI96" s="4" t="str">
        <f t="shared" si="198"/>
        <v/>
      </c>
      <c r="CP96" s="4" t="str">
        <f t="shared" si="219"/>
        <v/>
      </c>
      <c r="CQ96" s="4" t="str">
        <f t="shared" si="220"/>
        <v/>
      </c>
      <c r="CW96" s="194" t="str">
        <f t="shared" si="221"/>
        <v/>
      </c>
      <c r="CX96" s="13">
        <f t="shared" si="199"/>
        <v>0</v>
      </c>
      <c r="CY96" s="13">
        <f t="shared" si="200"/>
        <v>0</v>
      </c>
      <c r="CZ96" s="13">
        <f t="shared" si="201"/>
        <v>0</v>
      </c>
      <c r="DA96" s="13">
        <f t="shared" si="202"/>
        <v>0</v>
      </c>
      <c r="DB96" s="13">
        <f t="shared" si="203"/>
        <v>0</v>
      </c>
      <c r="DC96" s="13">
        <f t="shared" si="204"/>
        <v>0</v>
      </c>
      <c r="DD96" s="13">
        <f t="shared" si="205"/>
        <v>0</v>
      </c>
      <c r="DE96" s="13">
        <f t="shared" si="206"/>
        <v>0</v>
      </c>
      <c r="DF96" s="13">
        <f t="shared" si="207"/>
        <v>0</v>
      </c>
      <c r="DG96" s="13">
        <f t="shared" si="208"/>
        <v>0</v>
      </c>
      <c r="DH96" s="13">
        <f t="shared" si="209"/>
        <v>0</v>
      </c>
      <c r="DI96" s="4">
        <f t="shared" si="222"/>
        <v>0</v>
      </c>
      <c r="DJ96" s="4">
        <f t="shared" si="223"/>
        <v>0</v>
      </c>
      <c r="DK96" s="4">
        <f t="shared" si="224"/>
        <v>0</v>
      </c>
      <c r="DL96" s="4">
        <f t="shared" si="225"/>
        <v>0</v>
      </c>
      <c r="DM96" s="4">
        <f t="shared" si="226"/>
        <v>0</v>
      </c>
      <c r="DN96" s="4">
        <f t="shared" si="227"/>
        <v>0</v>
      </c>
      <c r="DO96" s="4">
        <f t="shared" si="228"/>
        <v>0</v>
      </c>
      <c r="DP96" s="4">
        <f t="shared" si="229"/>
        <v>0</v>
      </c>
      <c r="DQ96" s="4">
        <f t="shared" si="230"/>
        <v>0</v>
      </c>
      <c r="DR96" s="4">
        <f t="shared" si="231"/>
        <v>0</v>
      </c>
      <c r="DV96" s="4" t="str">
        <f t="shared" si="232"/>
        <v/>
      </c>
      <c r="DW96" s="4" t="str">
        <f t="shared" si="233"/>
        <v/>
      </c>
      <c r="DX96" s="4" t="str">
        <f t="shared" si="234"/>
        <v/>
      </c>
      <c r="DY96" s="4" t="str">
        <f t="shared" si="235"/>
        <v/>
      </c>
      <c r="DZ96" s="4" t="str">
        <f t="shared" si="236"/>
        <v/>
      </c>
      <c r="EA96" s="4" t="str">
        <f t="shared" si="237"/>
        <v/>
      </c>
    </row>
    <row r="97" spans="1:131" ht="16.5" customHeight="1" x14ac:dyDescent="0.15">
      <c r="A97" s="164" t="str">
        <f t="shared" si="210"/>
        <v/>
      </c>
      <c r="B97" s="96"/>
      <c r="C97" s="164" t="s">
        <v>186</v>
      </c>
      <c r="D97" s="200" t="str">
        <f t="shared" si="217"/>
        <v/>
      </c>
      <c r="E97" s="202" t="str">
        <f t="shared" si="150"/>
        <v/>
      </c>
      <c r="F97" s="202" t="str">
        <f>IF(ISERROR(VLOOKUP(CI97,CJ$6:$CK$41,2,0)),"",VLOOKUP(CI97,CJ$6:$CK$41,2,0))</f>
        <v/>
      </c>
      <c r="G97" s="97"/>
      <c r="H97" s="97"/>
      <c r="I97" s="97"/>
      <c r="J97" s="97"/>
      <c r="K97" s="193" t="str">
        <f t="shared" si="151"/>
        <v/>
      </c>
      <c r="L97" s="152"/>
      <c r="M97" s="128"/>
      <c r="N97" s="152"/>
      <c r="O97" s="128"/>
      <c r="P97" s="152"/>
      <c r="Q97" s="128"/>
      <c r="R97" s="152"/>
      <c r="S97" s="128"/>
      <c r="T97" s="152"/>
      <c r="U97" s="128"/>
      <c r="V97" s="152"/>
      <c r="W97" s="128"/>
      <c r="X97" s="152"/>
      <c r="Y97" s="128"/>
      <c r="Z97" s="152"/>
      <c r="AA97" s="128"/>
      <c r="AB97" s="152"/>
      <c r="AC97" s="128"/>
      <c r="AD97" s="152"/>
      <c r="AE97" s="128"/>
      <c r="AF97" s="152"/>
      <c r="AG97" s="128"/>
      <c r="AH97" s="164" t="str">
        <f t="shared" si="152"/>
        <v/>
      </c>
      <c r="AI97" s="4" t="str">
        <f t="shared" si="153"/>
        <v/>
      </c>
      <c r="AJ97" s="4" t="str">
        <f t="shared" si="154"/>
        <v/>
      </c>
      <c r="AK97" s="7">
        <f t="shared" si="238"/>
        <v>0</v>
      </c>
      <c r="AL97" s="7" t="str">
        <f t="shared" si="239"/>
        <v/>
      </c>
      <c r="AM97" s="4">
        <f t="shared" si="240"/>
        <v>0</v>
      </c>
      <c r="AN97" s="4">
        <f t="shared" si="241"/>
        <v>0</v>
      </c>
      <c r="AO97" s="4" t="str">
        <f t="shared" si="242"/>
        <v/>
      </c>
      <c r="AP97" s="4" t="str">
        <f t="shared" si="243"/>
        <v/>
      </c>
      <c r="AQ97" s="13">
        <f t="shared" si="213"/>
        <v>0</v>
      </c>
      <c r="AR97" s="4" t="str">
        <f t="shared" si="157"/>
        <v/>
      </c>
      <c r="AS97" s="4">
        <v>5</v>
      </c>
      <c r="AT97" s="4" t="str">
        <f t="shared" si="158"/>
        <v xml:space="preserve"> </v>
      </c>
      <c r="AU97" s="4" t="str">
        <f t="shared" si="244"/>
        <v xml:space="preserve">  </v>
      </c>
      <c r="AV97" s="4" t="str">
        <f t="shared" si="218"/>
        <v/>
      </c>
      <c r="AW97" s="4" t="str">
        <f t="shared" si="160"/>
        <v/>
      </c>
      <c r="AX97" s="4" t="str">
        <f t="shared" si="161"/>
        <v/>
      </c>
      <c r="AY97" s="4" t="str">
        <f t="shared" si="162"/>
        <v/>
      </c>
      <c r="AZ97" s="4" t="str">
        <f t="shared" si="163"/>
        <v/>
      </c>
      <c r="BA97" s="4" t="str">
        <f t="shared" si="164"/>
        <v/>
      </c>
      <c r="BB97" s="4" t="str">
        <f t="shared" si="165"/>
        <v/>
      </c>
      <c r="BC97" s="4" t="str">
        <f t="shared" si="166"/>
        <v/>
      </c>
      <c r="BD97" s="4" t="str">
        <f t="shared" si="167"/>
        <v/>
      </c>
      <c r="BE97" s="4" t="str">
        <f t="shared" si="168"/>
        <v/>
      </c>
      <c r="BF97" s="4" t="str">
        <f t="shared" si="169"/>
        <v/>
      </c>
      <c r="BG97" s="4" t="str">
        <f t="shared" si="170"/>
        <v/>
      </c>
      <c r="BH97" s="4" t="str">
        <f t="shared" si="171"/>
        <v/>
      </c>
      <c r="BI97" s="4" t="str">
        <f t="shared" si="172"/>
        <v/>
      </c>
      <c r="BJ97" s="4" t="str">
        <f t="shared" si="173"/>
        <v/>
      </c>
      <c r="BK97" s="4" t="str">
        <f t="shared" si="174"/>
        <v/>
      </c>
      <c r="BL97" s="4" t="str">
        <f t="shared" si="175"/>
        <v/>
      </c>
      <c r="BM97" s="4" t="str">
        <f t="shared" si="176"/>
        <v/>
      </c>
      <c r="BN97" s="4" t="str">
        <f t="shared" si="177"/>
        <v/>
      </c>
      <c r="BO97" s="4" t="str">
        <f t="shared" si="178"/>
        <v/>
      </c>
      <c r="BP97" s="4" t="str">
        <f t="shared" si="179"/>
        <v/>
      </c>
      <c r="BQ97" s="4" t="str">
        <f t="shared" si="180"/>
        <v/>
      </c>
      <c r="BR97" s="4" t="str">
        <f t="shared" si="181"/>
        <v/>
      </c>
      <c r="BS97" s="4">
        <f t="shared" si="182"/>
        <v>0</v>
      </c>
      <c r="BT97" s="4" t="str">
        <f t="shared" si="183"/>
        <v>999:99.99</v>
      </c>
      <c r="BU97" s="4" t="str">
        <f t="shared" si="184"/>
        <v>999:99.99</v>
      </c>
      <c r="BV97" s="4" t="str">
        <f t="shared" si="185"/>
        <v>999:99.99</v>
      </c>
      <c r="BW97" s="4" t="str">
        <f t="shared" si="186"/>
        <v>999:99.99</v>
      </c>
      <c r="BX97" s="4" t="str">
        <f t="shared" si="187"/>
        <v>999:99.99</v>
      </c>
      <c r="BY97" s="4" t="str">
        <f t="shared" si="188"/>
        <v>999:99.99</v>
      </c>
      <c r="BZ97" s="4" t="str">
        <f t="shared" si="189"/>
        <v>999:99.99</v>
      </c>
      <c r="CA97" s="4" t="str">
        <f t="shared" si="190"/>
        <v>999:99.99</v>
      </c>
      <c r="CB97" s="4" t="str">
        <f t="shared" si="191"/>
        <v>999:99.99</v>
      </c>
      <c r="CC97" s="4" t="str">
        <f t="shared" si="192"/>
        <v>999:99.99</v>
      </c>
      <c r="CD97" s="4" t="str">
        <f t="shared" si="193"/>
        <v>999:99.99</v>
      </c>
      <c r="CE97" s="4">
        <f t="shared" si="245"/>
        <v>0</v>
      </c>
      <c r="CF97" s="4">
        <f t="shared" si="246"/>
        <v>0</v>
      </c>
      <c r="CG97" s="4">
        <f t="shared" si="247"/>
        <v>0</v>
      </c>
      <c r="CH97" s="4" t="str">
        <f t="shared" si="197"/>
        <v>19000100</v>
      </c>
      <c r="CI97" s="4" t="str">
        <f t="shared" si="198"/>
        <v/>
      </c>
      <c r="CP97" s="4" t="str">
        <f t="shared" si="219"/>
        <v/>
      </c>
      <c r="CQ97" s="4" t="str">
        <f t="shared" si="220"/>
        <v/>
      </c>
      <c r="CW97" s="194" t="str">
        <f t="shared" si="221"/>
        <v/>
      </c>
      <c r="CX97" s="13">
        <f t="shared" si="199"/>
        <v>0</v>
      </c>
      <c r="CY97" s="13">
        <f t="shared" si="200"/>
        <v>0</v>
      </c>
      <c r="CZ97" s="13">
        <f t="shared" si="201"/>
        <v>0</v>
      </c>
      <c r="DA97" s="13">
        <f t="shared" si="202"/>
        <v>0</v>
      </c>
      <c r="DB97" s="13">
        <f t="shared" si="203"/>
        <v>0</v>
      </c>
      <c r="DC97" s="13">
        <f t="shared" si="204"/>
        <v>0</v>
      </c>
      <c r="DD97" s="13">
        <f t="shared" si="205"/>
        <v>0</v>
      </c>
      <c r="DE97" s="13">
        <f t="shared" si="206"/>
        <v>0</v>
      </c>
      <c r="DF97" s="13">
        <f t="shared" si="207"/>
        <v>0</v>
      </c>
      <c r="DG97" s="13">
        <f t="shared" si="208"/>
        <v>0</v>
      </c>
      <c r="DH97" s="13">
        <f t="shared" si="209"/>
        <v>0</v>
      </c>
      <c r="DI97" s="4">
        <f t="shared" si="222"/>
        <v>0</v>
      </c>
      <c r="DJ97" s="4">
        <f t="shared" si="223"/>
        <v>0</v>
      </c>
      <c r="DK97" s="4">
        <f t="shared" si="224"/>
        <v>0</v>
      </c>
      <c r="DL97" s="4">
        <f t="shared" si="225"/>
        <v>0</v>
      </c>
      <c r="DM97" s="4">
        <f t="shared" si="226"/>
        <v>0</v>
      </c>
      <c r="DN97" s="4">
        <f t="shared" si="227"/>
        <v>0</v>
      </c>
      <c r="DO97" s="4">
        <f t="shared" si="228"/>
        <v>0</v>
      </c>
      <c r="DP97" s="4">
        <f t="shared" si="229"/>
        <v>0</v>
      </c>
      <c r="DQ97" s="4">
        <f t="shared" si="230"/>
        <v>0</v>
      </c>
      <c r="DR97" s="4">
        <f t="shared" si="231"/>
        <v>0</v>
      </c>
      <c r="DV97" s="4" t="str">
        <f t="shared" si="232"/>
        <v/>
      </c>
      <c r="DW97" s="4" t="str">
        <f t="shared" si="233"/>
        <v/>
      </c>
      <c r="DX97" s="4" t="str">
        <f t="shared" si="234"/>
        <v/>
      </c>
      <c r="DY97" s="4" t="str">
        <f t="shared" si="235"/>
        <v/>
      </c>
      <c r="DZ97" s="4" t="str">
        <f t="shared" si="236"/>
        <v/>
      </c>
      <c r="EA97" s="4" t="str">
        <f t="shared" si="237"/>
        <v/>
      </c>
    </row>
    <row r="98" spans="1:131" ht="16.5" customHeight="1" x14ac:dyDescent="0.15">
      <c r="A98" s="164" t="str">
        <f t="shared" si="210"/>
        <v/>
      </c>
      <c r="B98" s="96"/>
      <c r="C98" s="164" t="s">
        <v>186</v>
      </c>
      <c r="D98" s="200" t="str">
        <f t="shared" si="217"/>
        <v/>
      </c>
      <c r="E98" s="202" t="str">
        <f t="shared" si="150"/>
        <v/>
      </c>
      <c r="F98" s="202" t="str">
        <f>IF(ISERROR(VLOOKUP(CI98,CJ$6:$CK$41,2,0)),"",VLOOKUP(CI98,CJ$6:$CK$41,2,0))</f>
        <v/>
      </c>
      <c r="G98" s="97"/>
      <c r="H98" s="97"/>
      <c r="I98" s="97"/>
      <c r="J98" s="97"/>
      <c r="K98" s="193" t="str">
        <f t="shared" si="151"/>
        <v/>
      </c>
      <c r="L98" s="152"/>
      <c r="M98" s="128"/>
      <c r="N98" s="152"/>
      <c r="O98" s="128"/>
      <c r="P98" s="152"/>
      <c r="Q98" s="128"/>
      <c r="R98" s="152"/>
      <c r="S98" s="128"/>
      <c r="T98" s="152"/>
      <c r="U98" s="128"/>
      <c r="V98" s="152"/>
      <c r="W98" s="128"/>
      <c r="X98" s="152"/>
      <c r="Y98" s="128"/>
      <c r="Z98" s="152"/>
      <c r="AA98" s="128"/>
      <c r="AB98" s="152"/>
      <c r="AC98" s="128"/>
      <c r="AD98" s="152"/>
      <c r="AE98" s="128"/>
      <c r="AF98" s="152"/>
      <c r="AG98" s="128"/>
      <c r="AH98" s="164" t="str">
        <f t="shared" si="152"/>
        <v/>
      </c>
      <c r="AI98" s="4" t="str">
        <f t="shared" si="153"/>
        <v/>
      </c>
      <c r="AJ98" s="4" t="str">
        <f t="shared" si="154"/>
        <v/>
      </c>
      <c r="AK98" s="7">
        <f t="shared" si="238"/>
        <v>0</v>
      </c>
      <c r="AL98" s="7" t="str">
        <f t="shared" si="239"/>
        <v/>
      </c>
      <c r="AM98" s="4">
        <f t="shared" si="240"/>
        <v>0</v>
      </c>
      <c r="AN98" s="4">
        <f t="shared" si="241"/>
        <v>0</v>
      </c>
      <c r="AO98" s="4" t="str">
        <f t="shared" si="242"/>
        <v/>
      </c>
      <c r="AP98" s="4" t="str">
        <f t="shared" si="243"/>
        <v/>
      </c>
      <c r="AQ98" s="13">
        <f t="shared" si="213"/>
        <v>0</v>
      </c>
      <c r="AR98" s="4" t="str">
        <f t="shared" si="157"/>
        <v/>
      </c>
      <c r="AS98" s="4">
        <v>5</v>
      </c>
      <c r="AT98" s="4" t="str">
        <f t="shared" si="158"/>
        <v xml:space="preserve"> </v>
      </c>
      <c r="AU98" s="4" t="str">
        <f t="shared" si="244"/>
        <v xml:space="preserve">  </v>
      </c>
      <c r="AV98" s="4" t="str">
        <f t="shared" si="218"/>
        <v/>
      </c>
      <c r="AW98" s="4" t="str">
        <f t="shared" si="160"/>
        <v/>
      </c>
      <c r="AX98" s="4" t="str">
        <f t="shared" si="161"/>
        <v/>
      </c>
      <c r="AY98" s="4" t="str">
        <f t="shared" si="162"/>
        <v/>
      </c>
      <c r="AZ98" s="4" t="str">
        <f t="shared" si="163"/>
        <v/>
      </c>
      <c r="BA98" s="4" t="str">
        <f t="shared" si="164"/>
        <v/>
      </c>
      <c r="BB98" s="4" t="str">
        <f t="shared" si="165"/>
        <v/>
      </c>
      <c r="BC98" s="4" t="str">
        <f t="shared" si="166"/>
        <v/>
      </c>
      <c r="BD98" s="4" t="str">
        <f t="shared" si="167"/>
        <v/>
      </c>
      <c r="BE98" s="4" t="str">
        <f t="shared" si="168"/>
        <v/>
      </c>
      <c r="BF98" s="4" t="str">
        <f t="shared" si="169"/>
        <v/>
      </c>
      <c r="BG98" s="4" t="str">
        <f t="shared" si="170"/>
        <v/>
      </c>
      <c r="BH98" s="4" t="str">
        <f t="shared" si="171"/>
        <v/>
      </c>
      <c r="BI98" s="4" t="str">
        <f t="shared" si="172"/>
        <v/>
      </c>
      <c r="BJ98" s="4" t="str">
        <f t="shared" si="173"/>
        <v/>
      </c>
      <c r="BK98" s="4" t="str">
        <f t="shared" si="174"/>
        <v/>
      </c>
      <c r="BL98" s="4" t="str">
        <f t="shared" si="175"/>
        <v/>
      </c>
      <c r="BM98" s="4" t="str">
        <f t="shared" si="176"/>
        <v/>
      </c>
      <c r="BN98" s="4" t="str">
        <f t="shared" si="177"/>
        <v/>
      </c>
      <c r="BO98" s="4" t="str">
        <f t="shared" si="178"/>
        <v/>
      </c>
      <c r="BP98" s="4" t="str">
        <f t="shared" si="179"/>
        <v/>
      </c>
      <c r="BQ98" s="4" t="str">
        <f t="shared" si="180"/>
        <v/>
      </c>
      <c r="BR98" s="4" t="str">
        <f t="shared" si="181"/>
        <v/>
      </c>
      <c r="BS98" s="4">
        <f t="shared" si="182"/>
        <v>0</v>
      </c>
      <c r="BT98" s="4" t="str">
        <f t="shared" si="183"/>
        <v>999:99.99</v>
      </c>
      <c r="BU98" s="4" t="str">
        <f t="shared" si="184"/>
        <v>999:99.99</v>
      </c>
      <c r="BV98" s="4" t="str">
        <f t="shared" si="185"/>
        <v>999:99.99</v>
      </c>
      <c r="BW98" s="4" t="str">
        <f t="shared" si="186"/>
        <v>999:99.99</v>
      </c>
      <c r="BX98" s="4" t="str">
        <f t="shared" si="187"/>
        <v>999:99.99</v>
      </c>
      <c r="BY98" s="4" t="str">
        <f t="shared" si="188"/>
        <v>999:99.99</v>
      </c>
      <c r="BZ98" s="4" t="str">
        <f t="shared" si="189"/>
        <v>999:99.99</v>
      </c>
      <c r="CA98" s="4" t="str">
        <f t="shared" si="190"/>
        <v>999:99.99</v>
      </c>
      <c r="CB98" s="4" t="str">
        <f t="shared" si="191"/>
        <v>999:99.99</v>
      </c>
      <c r="CC98" s="4" t="str">
        <f t="shared" si="192"/>
        <v>999:99.99</v>
      </c>
      <c r="CD98" s="4" t="str">
        <f t="shared" si="193"/>
        <v>999:99.99</v>
      </c>
      <c r="CE98" s="4">
        <f t="shared" si="245"/>
        <v>0</v>
      </c>
      <c r="CF98" s="4">
        <f t="shared" si="246"/>
        <v>0</v>
      </c>
      <c r="CG98" s="4">
        <f t="shared" si="247"/>
        <v>0</v>
      </c>
      <c r="CH98" s="4" t="str">
        <f t="shared" si="197"/>
        <v>19000100</v>
      </c>
      <c r="CI98" s="4" t="str">
        <f t="shared" si="198"/>
        <v/>
      </c>
      <c r="CP98" s="4" t="str">
        <f t="shared" si="219"/>
        <v/>
      </c>
      <c r="CQ98" s="4" t="str">
        <f t="shared" si="220"/>
        <v/>
      </c>
      <c r="CW98" s="194" t="str">
        <f t="shared" si="221"/>
        <v/>
      </c>
      <c r="CX98" s="13">
        <f t="shared" si="199"/>
        <v>0</v>
      </c>
      <c r="CY98" s="13">
        <f t="shared" si="200"/>
        <v>0</v>
      </c>
      <c r="CZ98" s="13">
        <f t="shared" si="201"/>
        <v>0</v>
      </c>
      <c r="DA98" s="13">
        <f t="shared" si="202"/>
        <v>0</v>
      </c>
      <c r="DB98" s="13">
        <f t="shared" si="203"/>
        <v>0</v>
      </c>
      <c r="DC98" s="13">
        <f t="shared" si="204"/>
        <v>0</v>
      </c>
      <c r="DD98" s="13">
        <f t="shared" si="205"/>
        <v>0</v>
      </c>
      <c r="DE98" s="13">
        <f t="shared" si="206"/>
        <v>0</v>
      </c>
      <c r="DF98" s="13">
        <f t="shared" si="207"/>
        <v>0</v>
      </c>
      <c r="DG98" s="13">
        <f t="shared" si="208"/>
        <v>0</v>
      </c>
      <c r="DH98" s="13">
        <f t="shared" si="209"/>
        <v>0</v>
      </c>
      <c r="DI98" s="4">
        <f t="shared" si="222"/>
        <v>0</v>
      </c>
      <c r="DJ98" s="4">
        <f t="shared" si="223"/>
        <v>0</v>
      </c>
      <c r="DK98" s="4">
        <f t="shared" si="224"/>
        <v>0</v>
      </c>
      <c r="DL98" s="4">
        <f t="shared" si="225"/>
        <v>0</v>
      </c>
      <c r="DM98" s="4">
        <f t="shared" si="226"/>
        <v>0</v>
      </c>
      <c r="DN98" s="4">
        <f t="shared" si="227"/>
        <v>0</v>
      </c>
      <c r="DO98" s="4">
        <f t="shared" si="228"/>
        <v>0</v>
      </c>
      <c r="DP98" s="4">
        <f t="shared" si="229"/>
        <v>0</v>
      </c>
      <c r="DQ98" s="4">
        <f t="shared" si="230"/>
        <v>0</v>
      </c>
      <c r="DR98" s="4">
        <f t="shared" si="231"/>
        <v>0</v>
      </c>
      <c r="DV98" s="4" t="str">
        <f t="shared" si="232"/>
        <v/>
      </c>
      <c r="DW98" s="4" t="str">
        <f t="shared" si="233"/>
        <v/>
      </c>
      <c r="DX98" s="4" t="str">
        <f t="shared" si="234"/>
        <v/>
      </c>
      <c r="DY98" s="4" t="str">
        <f t="shared" si="235"/>
        <v/>
      </c>
      <c r="DZ98" s="4" t="str">
        <f t="shared" si="236"/>
        <v/>
      </c>
      <c r="EA98" s="4" t="str">
        <f t="shared" si="237"/>
        <v/>
      </c>
    </row>
    <row r="99" spans="1:131" ht="16.5" customHeight="1" x14ac:dyDescent="0.15">
      <c r="A99" s="164" t="str">
        <f t="shared" si="210"/>
        <v/>
      </c>
      <c r="B99" s="96"/>
      <c r="C99" s="164" t="s">
        <v>186</v>
      </c>
      <c r="D99" s="200" t="str">
        <f t="shared" si="217"/>
        <v/>
      </c>
      <c r="E99" s="202" t="str">
        <f t="shared" si="150"/>
        <v/>
      </c>
      <c r="F99" s="202" t="str">
        <f>IF(ISERROR(VLOOKUP(CI99,CJ$6:$CK$41,2,0)),"",VLOOKUP(CI99,CJ$6:$CK$41,2,0))</f>
        <v/>
      </c>
      <c r="G99" s="97"/>
      <c r="H99" s="97"/>
      <c r="I99" s="97"/>
      <c r="J99" s="97"/>
      <c r="K99" s="193" t="str">
        <f t="shared" si="151"/>
        <v/>
      </c>
      <c r="L99" s="152"/>
      <c r="M99" s="128"/>
      <c r="N99" s="152"/>
      <c r="O99" s="128"/>
      <c r="P99" s="152"/>
      <c r="Q99" s="128"/>
      <c r="R99" s="152"/>
      <c r="S99" s="128"/>
      <c r="T99" s="152"/>
      <c r="U99" s="128"/>
      <c r="V99" s="152"/>
      <c r="W99" s="128"/>
      <c r="X99" s="152"/>
      <c r="Y99" s="128"/>
      <c r="Z99" s="152"/>
      <c r="AA99" s="128"/>
      <c r="AB99" s="152"/>
      <c r="AC99" s="128"/>
      <c r="AD99" s="152"/>
      <c r="AE99" s="128"/>
      <c r="AF99" s="152"/>
      <c r="AG99" s="128"/>
      <c r="AH99" s="164" t="str">
        <f t="shared" si="152"/>
        <v/>
      </c>
      <c r="AI99" s="4" t="str">
        <f t="shared" si="153"/>
        <v/>
      </c>
      <c r="AJ99" s="4" t="str">
        <f t="shared" si="154"/>
        <v/>
      </c>
      <c r="AK99" s="7">
        <f t="shared" si="238"/>
        <v>0</v>
      </c>
      <c r="AL99" s="7" t="str">
        <f t="shared" si="239"/>
        <v/>
      </c>
      <c r="AM99" s="4">
        <f t="shared" si="240"/>
        <v>0</v>
      </c>
      <c r="AN99" s="4">
        <f t="shared" si="241"/>
        <v>0</v>
      </c>
      <c r="AO99" s="4" t="str">
        <f t="shared" si="242"/>
        <v/>
      </c>
      <c r="AP99" s="4" t="str">
        <f t="shared" si="243"/>
        <v/>
      </c>
      <c r="AQ99" s="13">
        <f t="shared" si="213"/>
        <v>0</v>
      </c>
      <c r="AR99" s="4" t="str">
        <f t="shared" si="157"/>
        <v/>
      </c>
      <c r="AS99" s="4">
        <v>5</v>
      </c>
      <c r="AT99" s="4" t="str">
        <f t="shared" si="158"/>
        <v xml:space="preserve"> </v>
      </c>
      <c r="AU99" s="4" t="str">
        <f t="shared" si="244"/>
        <v xml:space="preserve">  </v>
      </c>
      <c r="AV99" s="4" t="str">
        <f t="shared" si="218"/>
        <v/>
      </c>
      <c r="AW99" s="4" t="str">
        <f t="shared" si="160"/>
        <v/>
      </c>
      <c r="AX99" s="4" t="str">
        <f t="shared" si="161"/>
        <v/>
      </c>
      <c r="AY99" s="4" t="str">
        <f t="shared" si="162"/>
        <v/>
      </c>
      <c r="AZ99" s="4" t="str">
        <f t="shared" si="163"/>
        <v/>
      </c>
      <c r="BA99" s="4" t="str">
        <f t="shared" si="164"/>
        <v/>
      </c>
      <c r="BB99" s="4" t="str">
        <f t="shared" si="165"/>
        <v/>
      </c>
      <c r="BC99" s="4" t="str">
        <f t="shared" si="166"/>
        <v/>
      </c>
      <c r="BD99" s="4" t="str">
        <f t="shared" si="167"/>
        <v/>
      </c>
      <c r="BE99" s="4" t="str">
        <f t="shared" si="168"/>
        <v/>
      </c>
      <c r="BF99" s="4" t="str">
        <f t="shared" si="169"/>
        <v/>
      </c>
      <c r="BG99" s="4" t="str">
        <f t="shared" si="170"/>
        <v/>
      </c>
      <c r="BH99" s="4" t="str">
        <f t="shared" si="171"/>
        <v/>
      </c>
      <c r="BI99" s="4" t="str">
        <f t="shared" si="172"/>
        <v/>
      </c>
      <c r="BJ99" s="4" t="str">
        <f t="shared" si="173"/>
        <v/>
      </c>
      <c r="BK99" s="4" t="str">
        <f t="shared" si="174"/>
        <v/>
      </c>
      <c r="BL99" s="4" t="str">
        <f t="shared" si="175"/>
        <v/>
      </c>
      <c r="BM99" s="4" t="str">
        <f t="shared" si="176"/>
        <v/>
      </c>
      <c r="BN99" s="4" t="str">
        <f t="shared" si="177"/>
        <v/>
      </c>
      <c r="BO99" s="4" t="str">
        <f t="shared" si="178"/>
        <v/>
      </c>
      <c r="BP99" s="4" t="str">
        <f t="shared" si="179"/>
        <v/>
      </c>
      <c r="BQ99" s="4" t="str">
        <f t="shared" si="180"/>
        <v/>
      </c>
      <c r="BR99" s="4" t="str">
        <f t="shared" si="181"/>
        <v/>
      </c>
      <c r="BS99" s="4">
        <f t="shared" si="182"/>
        <v>0</v>
      </c>
      <c r="BT99" s="4" t="str">
        <f t="shared" si="183"/>
        <v>999:99.99</v>
      </c>
      <c r="BU99" s="4" t="str">
        <f t="shared" si="184"/>
        <v>999:99.99</v>
      </c>
      <c r="BV99" s="4" t="str">
        <f t="shared" si="185"/>
        <v>999:99.99</v>
      </c>
      <c r="BW99" s="4" t="str">
        <f t="shared" si="186"/>
        <v>999:99.99</v>
      </c>
      <c r="BX99" s="4" t="str">
        <f t="shared" si="187"/>
        <v>999:99.99</v>
      </c>
      <c r="BY99" s="4" t="str">
        <f t="shared" si="188"/>
        <v>999:99.99</v>
      </c>
      <c r="BZ99" s="4" t="str">
        <f t="shared" si="189"/>
        <v>999:99.99</v>
      </c>
      <c r="CA99" s="4" t="str">
        <f t="shared" si="190"/>
        <v>999:99.99</v>
      </c>
      <c r="CB99" s="4" t="str">
        <f t="shared" si="191"/>
        <v>999:99.99</v>
      </c>
      <c r="CC99" s="4" t="str">
        <f t="shared" si="192"/>
        <v>999:99.99</v>
      </c>
      <c r="CD99" s="4" t="str">
        <f t="shared" si="193"/>
        <v>999:99.99</v>
      </c>
      <c r="CE99" s="4">
        <f t="shared" si="245"/>
        <v>0</v>
      </c>
      <c r="CF99" s="4">
        <f t="shared" si="246"/>
        <v>0</v>
      </c>
      <c r="CG99" s="4">
        <f t="shared" si="247"/>
        <v>0</v>
      </c>
      <c r="CH99" s="4" t="str">
        <f t="shared" si="197"/>
        <v>19000100</v>
      </c>
      <c r="CI99" s="4" t="str">
        <f t="shared" si="198"/>
        <v/>
      </c>
      <c r="CP99" s="4" t="str">
        <f t="shared" si="219"/>
        <v/>
      </c>
      <c r="CQ99" s="4" t="str">
        <f t="shared" si="220"/>
        <v/>
      </c>
      <c r="CW99" s="194" t="str">
        <f t="shared" si="221"/>
        <v/>
      </c>
      <c r="CX99" s="13">
        <f t="shared" si="199"/>
        <v>0</v>
      </c>
      <c r="CY99" s="13">
        <f t="shared" si="200"/>
        <v>0</v>
      </c>
      <c r="CZ99" s="13">
        <f t="shared" si="201"/>
        <v>0</v>
      </c>
      <c r="DA99" s="13">
        <f t="shared" si="202"/>
        <v>0</v>
      </c>
      <c r="DB99" s="13">
        <f t="shared" si="203"/>
        <v>0</v>
      </c>
      <c r="DC99" s="13">
        <f t="shared" si="204"/>
        <v>0</v>
      </c>
      <c r="DD99" s="13">
        <f t="shared" si="205"/>
        <v>0</v>
      </c>
      <c r="DE99" s="13">
        <f t="shared" si="206"/>
        <v>0</v>
      </c>
      <c r="DF99" s="13">
        <f t="shared" si="207"/>
        <v>0</v>
      </c>
      <c r="DG99" s="13">
        <f t="shared" si="208"/>
        <v>0</v>
      </c>
      <c r="DH99" s="13">
        <f t="shared" si="209"/>
        <v>0</v>
      </c>
      <c r="DI99" s="4">
        <f t="shared" si="222"/>
        <v>0</v>
      </c>
      <c r="DJ99" s="4">
        <f t="shared" si="223"/>
        <v>0</v>
      </c>
      <c r="DK99" s="4">
        <f t="shared" si="224"/>
        <v>0</v>
      </c>
      <c r="DL99" s="4">
        <f t="shared" si="225"/>
        <v>0</v>
      </c>
      <c r="DM99" s="4">
        <f t="shared" si="226"/>
        <v>0</v>
      </c>
      <c r="DN99" s="4">
        <f t="shared" si="227"/>
        <v>0</v>
      </c>
      <c r="DO99" s="4">
        <f t="shared" si="228"/>
        <v>0</v>
      </c>
      <c r="DP99" s="4">
        <f t="shared" si="229"/>
        <v>0</v>
      </c>
      <c r="DQ99" s="4">
        <f t="shared" si="230"/>
        <v>0</v>
      </c>
      <c r="DR99" s="4">
        <f t="shared" si="231"/>
        <v>0</v>
      </c>
      <c r="DV99" s="4" t="str">
        <f t="shared" si="232"/>
        <v/>
      </c>
      <c r="DW99" s="4" t="str">
        <f t="shared" si="233"/>
        <v/>
      </c>
      <c r="DX99" s="4" t="str">
        <f t="shared" si="234"/>
        <v/>
      </c>
      <c r="DY99" s="4" t="str">
        <f t="shared" si="235"/>
        <v/>
      </c>
      <c r="DZ99" s="4" t="str">
        <f t="shared" si="236"/>
        <v/>
      </c>
      <c r="EA99" s="4" t="str">
        <f t="shared" si="237"/>
        <v/>
      </c>
    </row>
    <row r="100" spans="1:131" ht="16.5" customHeight="1" x14ac:dyDescent="0.15">
      <c r="A100" s="164" t="str">
        <f t="shared" si="210"/>
        <v/>
      </c>
      <c r="B100" s="96"/>
      <c r="C100" s="164" t="s">
        <v>186</v>
      </c>
      <c r="D100" s="200" t="str">
        <f t="shared" si="217"/>
        <v/>
      </c>
      <c r="E100" s="202" t="str">
        <f t="shared" ref="E100:E127" si="248">IF(B100="","",IF(AH100&gt;65,"F6",VLOOKUP(AH100,$CN$6:$CO$70,2,0)))</f>
        <v/>
      </c>
      <c r="F100" s="202" t="str">
        <f>IF(ISERROR(VLOOKUP(CI100,CJ$6:$CK$41,2,0)),"",VLOOKUP(CI100,CJ$6:$CK$41,2,0))</f>
        <v/>
      </c>
      <c r="G100" s="97"/>
      <c r="H100" s="97"/>
      <c r="I100" s="97"/>
      <c r="J100" s="97"/>
      <c r="K100" s="193" t="str">
        <f t="shared" ref="K100:K127" si="249">IF(CW100="重複","重複あり","")</f>
        <v/>
      </c>
      <c r="L100" s="152"/>
      <c r="M100" s="128"/>
      <c r="N100" s="152"/>
      <c r="O100" s="128"/>
      <c r="P100" s="152"/>
      <c r="Q100" s="128"/>
      <c r="R100" s="152"/>
      <c r="S100" s="128"/>
      <c r="T100" s="152"/>
      <c r="U100" s="128"/>
      <c r="V100" s="152"/>
      <c r="W100" s="128"/>
      <c r="X100" s="152"/>
      <c r="Y100" s="128"/>
      <c r="Z100" s="152"/>
      <c r="AA100" s="128"/>
      <c r="AB100" s="152"/>
      <c r="AC100" s="128"/>
      <c r="AD100" s="152"/>
      <c r="AE100" s="128"/>
      <c r="AF100" s="152"/>
      <c r="AG100" s="128"/>
      <c r="AH100" s="164" t="str">
        <f t="shared" ref="AH100:AH127" si="250">IF(B100="","",INT(($AP$1-CH100)/10000))</f>
        <v/>
      </c>
      <c r="AI100" s="4" t="str">
        <f t="shared" ref="AI100:AI127" si="251">TRIM(G100)</f>
        <v/>
      </c>
      <c r="AJ100" s="4" t="str">
        <f t="shared" ref="AJ100:AJ127" si="252">TRIM(H100)</f>
        <v/>
      </c>
      <c r="AK100" s="7">
        <f t="shared" si="238"/>
        <v>0</v>
      </c>
      <c r="AL100" s="7" t="str">
        <f t="shared" si="239"/>
        <v/>
      </c>
      <c r="AM100" s="4">
        <f t="shared" si="240"/>
        <v>0</v>
      </c>
      <c r="AN100" s="4">
        <f t="shared" si="241"/>
        <v>0</v>
      </c>
      <c r="AO100" s="4" t="str">
        <f t="shared" si="242"/>
        <v/>
      </c>
      <c r="AP100" s="4" t="str">
        <f t="shared" si="243"/>
        <v/>
      </c>
      <c r="AQ100" s="13">
        <f t="shared" si="213"/>
        <v>0</v>
      </c>
      <c r="AR100" s="4" t="str">
        <f t="shared" ref="AR100:AR127" si="253">IF(E100="","",IF(E100="Ａ","1",IF(E100="Ｂ","2",IF(E100="Ｃ","3",IF(E100="Ｄ","4",IF(E100="Ｅ","5",IF(E100="F1","6",IF(E100="F2","7",IF(E100="F3","8",IF(E100="F4","9",IF(E100="F5","10","11")))))))))))</f>
        <v/>
      </c>
      <c r="AS100" s="4">
        <v>5</v>
      </c>
      <c r="AT100" s="4" t="str">
        <f t="shared" ref="AT100:AT127" si="254">I100&amp;" "&amp;J100</f>
        <v xml:space="preserve"> </v>
      </c>
      <c r="AU100" s="4" t="str">
        <f t="shared" si="244"/>
        <v xml:space="preserve">  </v>
      </c>
      <c r="AV100" s="4" t="str">
        <f t="shared" si="218"/>
        <v/>
      </c>
      <c r="AW100" s="4" t="str">
        <f t="shared" ref="AW100:AW127" si="255">IF(L100="","",VLOOKUP(L100,$AK$6:$AL$26,2,0))</f>
        <v/>
      </c>
      <c r="AX100" s="4" t="str">
        <f t="shared" ref="AX100:AX127" si="256">IF(N100="","",VLOOKUP(N100,$AK$6:$AL$26,2,0))</f>
        <v/>
      </c>
      <c r="AY100" s="4" t="str">
        <f t="shared" ref="AY100:AY127" si="257">IF(P100="","",VLOOKUP(P100,$AK$6:$AL$26,2,0))</f>
        <v/>
      </c>
      <c r="AZ100" s="4" t="str">
        <f t="shared" ref="AZ100:AZ127" si="258">IF(R100="","",VLOOKUP(R100,$AK$6:$AL$26,2,0))</f>
        <v/>
      </c>
      <c r="BA100" s="4" t="str">
        <f t="shared" ref="BA100:BA127" si="259">IF(T100="","",VLOOKUP(T100,$AK$6:$AL$26,2,0))</f>
        <v/>
      </c>
      <c r="BB100" s="4" t="str">
        <f t="shared" ref="BB100:BB127" si="260">IF(V100="","",VLOOKUP(V100,$AK$6:$AL$26,2,0))</f>
        <v/>
      </c>
      <c r="BC100" s="4" t="str">
        <f t="shared" ref="BC100:BC127" si="261">IF(X100="","",VLOOKUP(X100,$AK$6:$AL$20,2,0))</f>
        <v/>
      </c>
      <c r="BD100" s="4" t="str">
        <f t="shared" ref="BD100:BD128" si="262">IF(Z100="","",VLOOKUP(Z100,$AK$6:$AL$20,2,0))</f>
        <v/>
      </c>
      <c r="BE100" s="4" t="str">
        <f t="shared" ref="BE100:BE128" si="263">IF(AB100="","",VLOOKUP(AB100,$AK$6:$AL$20,2,0))</f>
        <v/>
      </c>
      <c r="BF100" s="4" t="str">
        <f t="shared" ref="BF100:BF127" si="264">IF(AD100="","",VLOOKUP(AD100,$AK$6:$AL$20,2,0))</f>
        <v/>
      </c>
      <c r="BG100" s="4" t="str">
        <f t="shared" ref="BG100:BG127" si="265">IF(AF100="","",VLOOKUP(AF100,$AK$6:$AL$20,2,0))</f>
        <v/>
      </c>
      <c r="BH100" s="4" t="str">
        <f t="shared" ref="BH100:BH127" si="266">IF(L100="","",VALUE(LEFT(L100,3)))</f>
        <v/>
      </c>
      <c r="BI100" s="4" t="str">
        <f t="shared" ref="BI100:BI127" si="267">IF(N100="","",VALUE(LEFT(N100,3)))</f>
        <v/>
      </c>
      <c r="BJ100" s="4" t="str">
        <f t="shared" ref="BJ100:BJ127" si="268">IF(P100="","",VALUE(LEFT(P100,3)))</f>
        <v/>
      </c>
      <c r="BK100" s="4" t="str">
        <f t="shared" ref="BK100:BK127" si="269">IF(R100="","",VALUE(LEFT(R100,3)))</f>
        <v/>
      </c>
      <c r="BL100" s="4" t="str">
        <f t="shared" ref="BL100:BL127" si="270">IF(T100="","",VALUE(LEFT(T100,3)))</f>
        <v/>
      </c>
      <c r="BM100" s="4" t="str">
        <f t="shared" ref="BM100:BM127" si="271">IF(V100="","",VALUE(LEFT(V100,3)))</f>
        <v/>
      </c>
      <c r="BN100" s="4" t="str">
        <f t="shared" ref="BN100:BN127" si="272">IF(X100="","",VALUE(LEFT(X100,3)))</f>
        <v/>
      </c>
      <c r="BO100" s="4" t="str">
        <f t="shared" ref="BO100:BO128" si="273">IF(Z100="","",VALUE(LEFT(Z100,3)))</f>
        <v/>
      </c>
      <c r="BP100" s="4" t="str">
        <f t="shared" ref="BP100:BP128" si="274">IF(AB100="","",VALUE(LEFT(AB100,3)))</f>
        <v/>
      </c>
      <c r="BQ100" s="4" t="str">
        <f t="shared" ref="BQ100:BQ127" si="275">IF(AD100="","",VALUE(LEFT(AD100,3)))</f>
        <v/>
      </c>
      <c r="BR100" s="4" t="str">
        <f t="shared" ref="BR100:BR127" si="276">IF(AF100="","",VALUE(LEFT(AF100,3)))</f>
        <v/>
      </c>
      <c r="BS100" s="4">
        <f t="shared" ref="BS100:BS127" si="277">IF(C100="100歳",1,0)</f>
        <v>0</v>
      </c>
      <c r="BT100" s="4" t="str">
        <f t="shared" ref="BT100:BT127" si="278">IF(M100="","999:99.99"," "&amp;LEFT(RIGHT("  "&amp;TEXT(M100,"0.00"),7),2)&amp;":"&amp;RIGHT(TEXT(M100,"0.00"),5))</f>
        <v>999:99.99</v>
      </c>
      <c r="BU100" s="4" t="str">
        <f t="shared" ref="BU100:BU127" si="279">IF(O100="","999:99.99"," "&amp;LEFT(RIGHT("  "&amp;TEXT(O100,"0.00"),7),2)&amp;":"&amp;RIGHT(TEXT(O100,"0.00"),5))</f>
        <v>999:99.99</v>
      </c>
      <c r="BV100" s="4" t="str">
        <f t="shared" ref="BV100:BV127" si="280">IF(Q100="","999:99.99"," "&amp;LEFT(RIGHT("  "&amp;TEXT(Q100,"0.00"),7),2)&amp;":"&amp;RIGHT(TEXT(Q100,"0.00"),5))</f>
        <v>999:99.99</v>
      </c>
      <c r="BW100" s="4" t="str">
        <f t="shared" ref="BW100:BW127" si="281">IF(S100="","999:99.99"," "&amp;LEFT(RIGHT("  "&amp;TEXT(S100,"0.00"),7),2)&amp;":"&amp;RIGHT(TEXT(S100,"0.00"),5))</f>
        <v>999:99.99</v>
      </c>
      <c r="BX100" s="4" t="str">
        <f t="shared" ref="BX100:BX127" si="282">IF(U100="","999:99.99"," "&amp;LEFT(RIGHT("  "&amp;TEXT(U100,"0.00"),7),2)&amp;":"&amp;RIGHT(TEXT(U100,"0.00"),5))</f>
        <v>999:99.99</v>
      </c>
      <c r="BY100" s="4" t="str">
        <f t="shared" ref="BY100:BY127" si="283">IF(W100="","999:99.99"," "&amp;LEFT(RIGHT("  "&amp;TEXT(W100,"0.00"),7),2)&amp;":"&amp;RIGHT(TEXT(W100,"0.00"),5))</f>
        <v>999:99.99</v>
      </c>
      <c r="BZ100" s="4" t="str">
        <f t="shared" ref="BZ100:BZ127" si="284">IF(Y100="","999:99.99"," "&amp;LEFT(RIGHT("  "&amp;TEXT(Y100,"0.00"),7),2)&amp;":"&amp;RIGHT(TEXT(Y100,"0.00"),5))</f>
        <v>999:99.99</v>
      </c>
      <c r="CA100" s="4" t="str">
        <f t="shared" ref="CA100:CA127" si="285">IF(AA100="","999:99.99"," "&amp;LEFT(RIGHT("  "&amp;TEXT(AA100,"0.00"),7),2)&amp;":"&amp;RIGHT(TEXT(AA100,"0.00"),5))</f>
        <v>999:99.99</v>
      </c>
      <c r="CB100" s="4" t="str">
        <f t="shared" ref="CB100:CB127" si="286">IF(AC100="","999:99.99"," "&amp;LEFT(RIGHT("  "&amp;TEXT(AC100,"0.00"),7),2)&amp;":"&amp;RIGHT(TEXT(AC100,"0.00"),5))</f>
        <v>999:99.99</v>
      </c>
      <c r="CC100" s="4" t="str">
        <f t="shared" ref="CC100:CC127" si="287">IF(AE100="","999:99.99"," "&amp;LEFT(RIGHT("  "&amp;TEXT(AE100,"0.00"),7),2)&amp;":"&amp;RIGHT(TEXT(AE100,"0.00"),5))</f>
        <v>999:99.99</v>
      </c>
      <c r="CD100" s="4" t="str">
        <f t="shared" ref="CD100:CD127" si="288">IF(AG100="","999:99.99"," "&amp;LEFT(RIGHT("  "&amp;TEXT(AG100,"0.00"),7),2)&amp;":"&amp;RIGHT(TEXT(AG100,"0.00"),5))</f>
        <v>999:99.99</v>
      </c>
      <c r="CE100" s="4">
        <f t="shared" si="245"/>
        <v>0</v>
      </c>
      <c r="CF100" s="4">
        <f t="shared" si="246"/>
        <v>0</v>
      </c>
      <c r="CG100" s="4">
        <f t="shared" si="247"/>
        <v>0</v>
      </c>
      <c r="CH100" s="4" t="str">
        <f t="shared" ref="CH100:CH127" si="289">YEAR(B100)&amp;RIGHT("0"&amp;MONTH(B100),2)&amp;RIGHT("0"&amp;DAY(B100),2)</f>
        <v>19000100</v>
      </c>
      <c r="CI100" s="4" t="str">
        <f t="shared" ref="CI100:CI127" si="290">IF(B100="","",INT(($AP$2-CH100)/10000))</f>
        <v/>
      </c>
      <c r="CP100" s="4" t="str">
        <f t="shared" si="219"/>
        <v/>
      </c>
      <c r="CQ100" s="4" t="str">
        <f t="shared" si="220"/>
        <v/>
      </c>
      <c r="CW100" s="194" t="str">
        <f t="shared" si="221"/>
        <v/>
      </c>
      <c r="CX100" s="13">
        <f t="shared" ref="CX100:CX127" si="291">IF(COUNTIF($L100:$AG100,$AK$6)&gt;1,1,0)</f>
        <v>0</v>
      </c>
      <c r="CY100" s="13">
        <f t="shared" ref="CY100:CY127" si="292">IF(COUNTIF($L100:$AG100,$AK$7)&gt;1,1,0)</f>
        <v>0</v>
      </c>
      <c r="CZ100" s="13">
        <f t="shared" ref="CZ100:CZ127" si="293">IF(COUNTIF($L100:$AG100,$AK$8)&gt;1,1,0)</f>
        <v>0</v>
      </c>
      <c r="DA100" s="13">
        <f t="shared" ref="DA100:DA127" si="294">IF(COUNTIF($L100:$AG100,$AK$9)&gt;1,1,0)</f>
        <v>0</v>
      </c>
      <c r="DB100" s="13">
        <f t="shared" ref="DB100:DB127" si="295">IF(COUNTIF($L100:$AG100,$AK$10)&gt;1,1,0)</f>
        <v>0</v>
      </c>
      <c r="DC100" s="13">
        <f t="shared" ref="DC100:DC127" si="296">IF(COUNTIF($L100:$AG100,$AK$11)&gt;1,1,0)</f>
        <v>0</v>
      </c>
      <c r="DD100" s="13">
        <f t="shared" ref="DD100:DD127" si="297">IF(COUNTIF($L100:$AG100,$AK$12)&gt;1,1,0)</f>
        <v>0</v>
      </c>
      <c r="DE100" s="13">
        <f t="shared" ref="DE100:DE127" si="298">IF(COUNTIF($L100:$AG100,$AK$13)&gt;1,1,0)</f>
        <v>0</v>
      </c>
      <c r="DF100" s="13">
        <f t="shared" ref="DF100:DF127" si="299">IF(COUNTIF($L100:$AG100,$AK$14)&gt;1,1,0)</f>
        <v>0</v>
      </c>
      <c r="DG100" s="13">
        <f t="shared" ref="DG100:DG127" si="300">IF(COUNTIF($L100:$AG100,$AK$15)&gt;1,1,0)</f>
        <v>0</v>
      </c>
      <c r="DH100" s="13">
        <f t="shared" ref="DH100:DH127" si="301">IF(COUNTIF($L100:$AG100,$AK$16)&gt;1,1,0)</f>
        <v>0</v>
      </c>
      <c r="DI100" s="4">
        <f t="shared" si="222"/>
        <v>0</v>
      </c>
      <c r="DJ100" s="4">
        <f t="shared" si="223"/>
        <v>0</v>
      </c>
      <c r="DK100" s="4">
        <f t="shared" si="224"/>
        <v>0</v>
      </c>
      <c r="DL100" s="4">
        <f t="shared" si="225"/>
        <v>0</v>
      </c>
      <c r="DM100" s="4">
        <f t="shared" si="226"/>
        <v>0</v>
      </c>
      <c r="DN100" s="4">
        <f t="shared" si="227"/>
        <v>0</v>
      </c>
      <c r="DO100" s="4">
        <f t="shared" si="228"/>
        <v>0</v>
      </c>
      <c r="DP100" s="4">
        <f t="shared" si="229"/>
        <v>0</v>
      </c>
      <c r="DQ100" s="4">
        <f t="shared" si="230"/>
        <v>0</v>
      </c>
      <c r="DR100" s="4">
        <f t="shared" si="231"/>
        <v>0</v>
      </c>
      <c r="DV100" s="4" t="str">
        <f t="shared" si="232"/>
        <v/>
      </c>
      <c r="DW100" s="4" t="str">
        <f t="shared" si="233"/>
        <v/>
      </c>
      <c r="DX100" s="4" t="str">
        <f t="shared" si="234"/>
        <v/>
      </c>
      <c r="DY100" s="4" t="str">
        <f t="shared" si="235"/>
        <v/>
      </c>
      <c r="DZ100" s="4" t="str">
        <f t="shared" si="236"/>
        <v/>
      </c>
      <c r="EA100" s="4" t="str">
        <f t="shared" si="237"/>
        <v/>
      </c>
    </row>
    <row r="101" spans="1:131" ht="16.5" customHeight="1" x14ac:dyDescent="0.15">
      <c r="A101" s="164" t="str">
        <f t="shared" si="210"/>
        <v/>
      </c>
      <c r="B101" s="96"/>
      <c r="C101" s="163" t="s">
        <v>186</v>
      </c>
      <c r="D101" s="200" t="str">
        <f t="shared" si="217"/>
        <v/>
      </c>
      <c r="E101" s="202" t="str">
        <f t="shared" si="248"/>
        <v/>
      </c>
      <c r="F101" s="202" t="str">
        <f>IF(ISERROR(VLOOKUP(CI101,CJ$6:$CK$41,2,0)),"",VLOOKUP(CI101,CJ$6:$CK$41,2,0))</f>
        <v/>
      </c>
      <c r="G101" s="97"/>
      <c r="H101" s="97"/>
      <c r="I101" s="97"/>
      <c r="J101" s="97"/>
      <c r="K101" s="193" t="str">
        <f t="shared" si="249"/>
        <v/>
      </c>
      <c r="L101" s="152"/>
      <c r="M101" s="128"/>
      <c r="N101" s="152"/>
      <c r="O101" s="128"/>
      <c r="P101" s="152"/>
      <c r="Q101" s="128"/>
      <c r="R101" s="152"/>
      <c r="S101" s="128"/>
      <c r="T101" s="152"/>
      <c r="U101" s="128"/>
      <c r="V101" s="152"/>
      <c r="W101" s="128"/>
      <c r="X101" s="152"/>
      <c r="Y101" s="128"/>
      <c r="Z101" s="152"/>
      <c r="AA101" s="128"/>
      <c r="AB101" s="152"/>
      <c r="AC101" s="128"/>
      <c r="AD101" s="152"/>
      <c r="AE101" s="128"/>
      <c r="AF101" s="152"/>
      <c r="AG101" s="128"/>
      <c r="AH101" s="159" t="str">
        <f t="shared" si="250"/>
        <v/>
      </c>
      <c r="AI101" s="4" t="str">
        <f t="shared" si="251"/>
        <v/>
      </c>
      <c r="AJ101" s="4" t="str">
        <f t="shared" si="252"/>
        <v/>
      </c>
      <c r="AK101" s="7">
        <f>AK100+IF(AP101="",0,1)</f>
        <v>0</v>
      </c>
      <c r="AL101" s="7" t="str">
        <f t="shared" si="212"/>
        <v/>
      </c>
      <c r="AM101" s="4">
        <f t="shared" si="155"/>
        <v>0</v>
      </c>
      <c r="AN101" s="4">
        <f>AN100+IF(AP101="",0,1)</f>
        <v>0</v>
      </c>
      <c r="AO101" s="4" t="str">
        <f t="shared" si="59"/>
        <v/>
      </c>
      <c r="AP101" s="4" t="str">
        <f t="shared" si="156"/>
        <v/>
      </c>
      <c r="AQ101" s="13">
        <f t="shared" si="213"/>
        <v>0</v>
      </c>
      <c r="AR101" s="4" t="str">
        <f t="shared" si="253"/>
        <v/>
      </c>
      <c r="AS101" s="4">
        <v>5</v>
      </c>
      <c r="AT101" s="4" t="str">
        <f t="shared" si="254"/>
        <v xml:space="preserve"> </v>
      </c>
      <c r="AU101" s="4" t="str">
        <f t="shared" si="159"/>
        <v xml:space="preserve">  </v>
      </c>
      <c r="AV101" s="4" t="str">
        <f t="shared" si="218"/>
        <v/>
      </c>
      <c r="AW101" s="4" t="str">
        <f t="shared" si="255"/>
        <v/>
      </c>
      <c r="AX101" s="4" t="str">
        <f t="shared" si="256"/>
        <v/>
      </c>
      <c r="AY101" s="4" t="str">
        <f t="shared" si="257"/>
        <v/>
      </c>
      <c r="AZ101" s="4" t="str">
        <f t="shared" si="258"/>
        <v/>
      </c>
      <c r="BA101" s="4" t="str">
        <f t="shared" si="259"/>
        <v/>
      </c>
      <c r="BB101" s="4" t="str">
        <f t="shared" si="260"/>
        <v/>
      </c>
      <c r="BC101" s="4" t="str">
        <f t="shared" si="261"/>
        <v/>
      </c>
      <c r="BD101" s="4" t="str">
        <f t="shared" si="262"/>
        <v/>
      </c>
      <c r="BE101" s="4" t="str">
        <f t="shared" si="263"/>
        <v/>
      </c>
      <c r="BF101" s="4" t="str">
        <f t="shared" si="264"/>
        <v/>
      </c>
      <c r="BG101" s="4" t="str">
        <f t="shared" si="265"/>
        <v/>
      </c>
      <c r="BH101" s="4" t="str">
        <f t="shared" si="266"/>
        <v/>
      </c>
      <c r="BI101" s="4" t="str">
        <f t="shared" si="267"/>
        <v/>
      </c>
      <c r="BJ101" s="4" t="str">
        <f t="shared" si="268"/>
        <v/>
      </c>
      <c r="BK101" s="4" t="str">
        <f t="shared" si="269"/>
        <v/>
      </c>
      <c r="BL101" s="4" t="str">
        <f t="shared" si="270"/>
        <v/>
      </c>
      <c r="BM101" s="4" t="str">
        <f t="shared" si="271"/>
        <v/>
      </c>
      <c r="BN101" s="4" t="str">
        <f t="shared" si="272"/>
        <v/>
      </c>
      <c r="BO101" s="4" t="str">
        <f t="shared" si="273"/>
        <v/>
      </c>
      <c r="BP101" s="4" t="str">
        <f t="shared" si="274"/>
        <v/>
      </c>
      <c r="BQ101" s="4" t="str">
        <f t="shared" si="275"/>
        <v/>
      </c>
      <c r="BR101" s="4" t="str">
        <f t="shared" si="276"/>
        <v/>
      </c>
      <c r="BS101" s="4">
        <f t="shared" si="277"/>
        <v>0</v>
      </c>
      <c r="BT101" s="4" t="str">
        <f t="shared" si="278"/>
        <v>999:99.99</v>
      </c>
      <c r="BU101" s="4" t="str">
        <f t="shared" si="279"/>
        <v>999:99.99</v>
      </c>
      <c r="BV101" s="4" t="str">
        <f t="shared" si="280"/>
        <v>999:99.99</v>
      </c>
      <c r="BW101" s="4" t="str">
        <f t="shared" si="281"/>
        <v>999:99.99</v>
      </c>
      <c r="BX101" s="4" t="str">
        <f t="shared" si="282"/>
        <v>999:99.99</v>
      </c>
      <c r="BY101" s="4" t="str">
        <f t="shared" si="283"/>
        <v>999:99.99</v>
      </c>
      <c r="BZ101" s="4" t="str">
        <f t="shared" si="284"/>
        <v>999:99.99</v>
      </c>
      <c r="CA101" s="4" t="str">
        <f t="shared" si="285"/>
        <v>999:99.99</v>
      </c>
      <c r="CB101" s="4" t="str">
        <f t="shared" si="286"/>
        <v>999:99.99</v>
      </c>
      <c r="CC101" s="4" t="str">
        <f t="shared" si="287"/>
        <v>999:99.99</v>
      </c>
      <c r="CD101" s="4" t="str">
        <f t="shared" si="288"/>
        <v>999:99.99</v>
      </c>
      <c r="CE101" s="4">
        <f t="shared" si="214"/>
        <v>0</v>
      </c>
      <c r="CF101" s="4">
        <f t="shared" si="215"/>
        <v>0</v>
      </c>
      <c r="CG101" s="4">
        <f t="shared" si="216"/>
        <v>0</v>
      </c>
      <c r="CH101" s="4" t="str">
        <f t="shared" si="289"/>
        <v>19000100</v>
      </c>
      <c r="CI101" s="4" t="str">
        <f t="shared" si="290"/>
        <v/>
      </c>
      <c r="CP101" s="4" t="str">
        <f t="shared" si="219"/>
        <v/>
      </c>
      <c r="CQ101" s="4" t="str">
        <f t="shared" si="220"/>
        <v/>
      </c>
      <c r="CW101" s="194" t="str">
        <f t="shared" si="221"/>
        <v/>
      </c>
      <c r="CX101" s="13">
        <f t="shared" si="291"/>
        <v>0</v>
      </c>
      <c r="CY101" s="13">
        <f t="shared" si="292"/>
        <v>0</v>
      </c>
      <c r="CZ101" s="13">
        <f t="shared" si="293"/>
        <v>0</v>
      </c>
      <c r="DA101" s="13">
        <f t="shared" si="294"/>
        <v>0</v>
      </c>
      <c r="DB101" s="13">
        <f t="shared" si="295"/>
        <v>0</v>
      </c>
      <c r="DC101" s="13">
        <f t="shared" si="296"/>
        <v>0</v>
      </c>
      <c r="DD101" s="13">
        <f t="shared" si="297"/>
        <v>0</v>
      </c>
      <c r="DE101" s="13">
        <f t="shared" si="298"/>
        <v>0</v>
      </c>
      <c r="DF101" s="13">
        <f t="shared" si="299"/>
        <v>0</v>
      </c>
      <c r="DG101" s="13">
        <f t="shared" si="300"/>
        <v>0</v>
      </c>
      <c r="DH101" s="13">
        <f t="shared" si="301"/>
        <v>0</v>
      </c>
      <c r="DI101" s="4">
        <f t="shared" si="222"/>
        <v>0</v>
      </c>
      <c r="DJ101" s="4">
        <f t="shared" si="223"/>
        <v>0</v>
      </c>
      <c r="DK101" s="4">
        <f t="shared" si="224"/>
        <v>0</v>
      </c>
      <c r="DL101" s="4">
        <f t="shared" si="225"/>
        <v>0</v>
      </c>
      <c r="DM101" s="4">
        <f t="shared" si="226"/>
        <v>0</v>
      </c>
      <c r="DN101" s="4">
        <f t="shared" si="227"/>
        <v>0</v>
      </c>
      <c r="DO101" s="4">
        <f t="shared" si="228"/>
        <v>0</v>
      </c>
      <c r="DP101" s="4">
        <f t="shared" si="229"/>
        <v>0</v>
      </c>
      <c r="DQ101" s="4">
        <f t="shared" si="230"/>
        <v>0</v>
      </c>
      <c r="DR101" s="4">
        <f t="shared" si="231"/>
        <v>0</v>
      </c>
      <c r="DV101" s="4" t="str">
        <f t="shared" si="232"/>
        <v/>
      </c>
      <c r="DW101" s="4" t="str">
        <f t="shared" si="233"/>
        <v/>
      </c>
      <c r="DX101" s="4" t="str">
        <f t="shared" si="234"/>
        <v/>
      </c>
      <c r="DY101" s="4" t="str">
        <f t="shared" si="235"/>
        <v/>
      </c>
      <c r="DZ101" s="4" t="str">
        <f t="shared" si="236"/>
        <v/>
      </c>
      <c r="EA101" s="4" t="str">
        <f t="shared" si="237"/>
        <v/>
      </c>
    </row>
    <row r="102" spans="1:131" ht="16.5" customHeight="1" x14ac:dyDescent="0.15">
      <c r="A102" s="164" t="str">
        <f t="shared" si="210"/>
        <v/>
      </c>
      <c r="B102" s="96"/>
      <c r="C102" s="163" t="s">
        <v>186</v>
      </c>
      <c r="D102" s="200" t="str">
        <f t="shared" ref="D102:D127" si="302">IF(B102="","",INT(($AP$1-CH102)/10000))</f>
        <v/>
      </c>
      <c r="E102" s="202" t="str">
        <f t="shared" si="248"/>
        <v/>
      </c>
      <c r="F102" s="202" t="str">
        <f>IF(ISERROR(VLOOKUP(CI102,CJ$6:$CK$41,2,0)),"",VLOOKUP(CI102,CJ$6:$CK$41,2,0))</f>
        <v/>
      </c>
      <c r="G102" s="97"/>
      <c r="H102" s="97"/>
      <c r="I102" s="97"/>
      <c r="J102" s="97"/>
      <c r="K102" s="193" t="str">
        <f t="shared" si="249"/>
        <v/>
      </c>
      <c r="L102" s="152"/>
      <c r="M102" s="128"/>
      <c r="N102" s="152"/>
      <c r="O102" s="128"/>
      <c r="P102" s="152"/>
      <c r="Q102" s="128"/>
      <c r="R102" s="152"/>
      <c r="S102" s="128"/>
      <c r="T102" s="152"/>
      <c r="U102" s="128"/>
      <c r="V102" s="152"/>
      <c r="W102" s="128"/>
      <c r="X102" s="152"/>
      <c r="Y102" s="128"/>
      <c r="Z102" s="152"/>
      <c r="AA102" s="128"/>
      <c r="AB102" s="152"/>
      <c r="AC102" s="128"/>
      <c r="AD102" s="152"/>
      <c r="AE102" s="128"/>
      <c r="AF102" s="152"/>
      <c r="AG102" s="128"/>
      <c r="AH102" s="159" t="str">
        <f t="shared" si="250"/>
        <v/>
      </c>
      <c r="AI102" s="4" t="str">
        <f t="shared" si="251"/>
        <v/>
      </c>
      <c r="AJ102" s="4" t="str">
        <f t="shared" si="252"/>
        <v/>
      </c>
      <c r="AK102" s="7">
        <f t="shared" si="211"/>
        <v>0</v>
      </c>
      <c r="AL102" s="7" t="str">
        <f t="shared" si="212"/>
        <v/>
      </c>
      <c r="AM102" s="4">
        <f t="shared" si="155"/>
        <v>0</v>
      </c>
      <c r="AN102" s="4">
        <f t="shared" si="87"/>
        <v>0</v>
      </c>
      <c r="AO102" s="4" t="str">
        <f t="shared" si="59"/>
        <v/>
      </c>
      <c r="AP102" s="4" t="str">
        <f t="shared" si="156"/>
        <v/>
      </c>
      <c r="AQ102" s="13">
        <f t="shared" si="213"/>
        <v>0</v>
      </c>
      <c r="AR102" s="4" t="str">
        <f t="shared" si="253"/>
        <v/>
      </c>
      <c r="AS102" s="4">
        <v>5</v>
      </c>
      <c r="AT102" s="4" t="str">
        <f t="shared" si="254"/>
        <v xml:space="preserve"> </v>
      </c>
      <c r="AU102" s="4" t="str">
        <f t="shared" si="159"/>
        <v xml:space="preserve">  </v>
      </c>
      <c r="AV102" s="4" t="str">
        <f t="shared" si="218"/>
        <v/>
      </c>
      <c r="AW102" s="4" t="str">
        <f t="shared" si="255"/>
        <v/>
      </c>
      <c r="AX102" s="4" t="str">
        <f t="shared" si="256"/>
        <v/>
      </c>
      <c r="AY102" s="4" t="str">
        <f t="shared" si="257"/>
        <v/>
      </c>
      <c r="AZ102" s="4" t="str">
        <f t="shared" si="258"/>
        <v/>
      </c>
      <c r="BA102" s="4" t="str">
        <f t="shared" si="259"/>
        <v/>
      </c>
      <c r="BB102" s="4" t="str">
        <f t="shared" si="260"/>
        <v/>
      </c>
      <c r="BC102" s="4" t="str">
        <f t="shared" si="261"/>
        <v/>
      </c>
      <c r="BD102" s="4" t="str">
        <f t="shared" si="262"/>
        <v/>
      </c>
      <c r="BE102" s="4" t="str">
        <f t="shared" si="263"/>
        <v/>
      </c>
      <c r="BF102" s="4" t="str">
        <f t="shared" si="264"/>
        <v/>
      </c>
      <c r="BG102" s="4" t="str">
        <f t="shared" si="265"/>
        <v/>
      </c>
      <c r="BH102" s="4" t="str">
        <f t="shared" si="266"/>
        <v/>
      </c>
      <c r="BI102" s="4" t="str">
        <f t="shared" si="267"/>
        <v/>
      </c>
      <c r="BJ102" s="4" t="str">
        <f t="shared" si="268"/>
        <v/>
      </c>
      <c r="BK102" s="4" t="str">
        <f t="shared" si="269"/>
        <v/>
      </c>
      <c r="BL102" s="4" t="str">
        <f t="shared" si="270"/>
        <v/>
      </c>
      <c r="BM102" s="4" t="str">
        <f t="shared" si="271"/>
        <v/>
      </c>
      <c r="BN102" s="4" t="str">
        <f t="shared" si="272"/>
        <v/>
      </c>
      <c r="BO102" s="4" t="str">
        <f t="shared" si="273"/>
        <v/>
      </c>
      <c r="BP102" s="4" t="str">
        <f t="shared" si="274"/>
        <v/>
      </c>
      <c r="BQ102" s="4" t="str">
        <f t="shared" si="275"/>
        <v/>
      </c>
      <c r="BR102" s="4" t="str">
        <f t="shared" si="276"/>
        <v/>
      </c>
      <c r="BS102" s="4">
        <f t="shared" si="277"/>
        <v>0</v>
      </c>
      <c r="BT102" s="4" t="str">
        <f t="shared" si="278"/>
        <v>999:99.99</v>
      </c>
      <c r="BU102" s="4" t="str">
        <f t="shared" si="279"/>
        <v>999:99.99</v>
      </c>
      <c r="BV102" s="4" t="str">
        <f t="shared" si="280"/>
        <v>999:99.99</v>
      </c>
      <c r="BW102" s="4" t="str">
        <f t="shared" si="281"/>
        <v>999:99.99</v>
      </c>
      <c r="BX102" s="4" t="str">
        <f t="shared" si="282"/>
        <v>999:99.99</v>
      </c>
      <c r="BY102" s="4" t="str">
        <f t="shared" si="283"/>
        <v>999:99.99</v>
      </c>
      <c r="BZ102" s="4" t="str">
        <f t="shared" si="284"/>
        <v>999:99.99</v>
      </c>
      <c r="CA102" s="4" t="str">
        <f t="shared" si="285"/>
        <v>999:99.99</v>
      </c>
      <c r="CB102" s="4" t="str">
        <f t="shared" si="286"/>
        <v>999:99.99</v>
      </c>
      <c r="CC102" s="4" t="str">
        <f t="shared" si="287"/>
        <v>999:99.99</v>
      </c>
      <c r="CD102" s="4" t="str">
        <f t="shared" si="288"/>
        <v>999:99.99</v>
      </c>
      <c r="CE102" s="4">
        <f t="shared" si="214"/>
        <v>0</v>
      </c>
      <c r="CF102" s="4">
        <f t="shared" si="215"/>
        <v>0</v>
      </c>
      <c r="CG102" s="4">
        <f t="shared" si="216"/>
        <v>0</v>
      </c>
      <c r="CH102" s="4" t="str">
        <f t="shared" si="289"/>
        <v>19000100</v>
      </c>
      <c r="CI102" s="4" t="str">
        <f t="shared" si="290"/>
        <v/>
      </c>
      <c r="CP102" s="4" t="str">
        <f t="shared" si="219"/>
        <v/>
      </c>
      <c r="CQ102" s="4" t="str">
        <f t="shared" si="220"/>
        <v/>
      </c>
      <c r="CW102" s="194" t="str">
        <f t="shared" si="221"/>
        <v/>
      </c>
      <c r="CX102" s="13">
        <f t="shared" si="291"/>
        <v>0</v>
      </c>
      <c r="CY102" s="13">
        <f t="shared" si="292"/>
        <v>0</v>
      </c>
      <c r="CZ102" s="13">
        <f t="shared" si="293"/>
        <v>0</v>
      </c>
      <c r="DA102" s="13">
        <f t="shared" si="294"/>
        <v>0</v>
      </c>
      <c r="DB102" s="13">
        <f t="shared" si="295"/>
        <v>0</v>
      </c>
      <c r="DC102" s="13">
        <f t="shared" si="296"/>
        <v>0</v>
      </c>
      <c r="DD102" s="13">
        <f t="shared" si="297"/>
        <v>0</v>
      </c>
      <c r="DE102" s="13">
        <f t="shared" si="298"/>
        <v>0</v>
      </c>
      <c r="DF102" s="13">
        <f t="shared" si="299"/>
        <v>0</v>
      </c>
      <c r="DG102" s="13">
        <f t="shared" si="300"/>
        <v>0</v>
      </c>
      <c r="DH102" s="13">
        <f t="shared" si="301"/>
        <v>0</v>
      </c>
      <c r="DI102" s="4">
        <f t="shared" si="222"/>
        <v>0</v>
      </c>
      <c r="DJ102" s="4">
        <f t="shared" si="223"/>
        <v>0</v>
      </c>
      <c r="DK102" s="4">
        <f t="shared" si="224"/>
        <v>0</v>
      </c>
      <c r="DL102" s="4">
        <f t="shared" si="225"/>
        <v>0</v>
      </c>
      <c r="DM102" s="4">
        <f t="shared" si="226"/>
        <v>0</v>
      </c>
      <c r="DN102" s="4">
        <f t="shared" si="227"/>
        <v>0</v>
      </c>
      <c r="DO102" s="4">
        <f t="shared" si="228"/>
        <v>0</v>
      </c>
      <c r="DP102" s="4">
        <f t="shared" si="229"/>
        <v>0</v>
      </c>
      <c r="DQ102" s="4">
        <f t="shared" si="230"/>
        <v>0</v>
      </c>
      <c r="DR102" s="4">
        <f t="shared" si="231"/>
        <v>0</v>
      </c>
      <c r="DV102" s="4" t="str">
        <f t="shared" si="232"/>
        <v/>
      </c>
      <c r="DW102" s="4" t="str">
        <f t="shared" si="233"/>
        <v/>
      </c>
      <c r="DX102" s="4" t="str">
        <f t="shared" si="234"/>
        <v/>
      </c>
      <c r="DY102" s="4" t="str">
        <f t="shared" si="235"/>
        <v/>
      </c>
      <c r="DZ102" s="4" t="str">
        <f t="shared" si="236"/>
        <v/>
      </c>
      <c r="EA102" s="4" t="str">
        <f t="shared" si="237"/>
        <v/>
      </c>
    </row>
    <row r="103" spans="1:131" ht="16.5" customHeight="1" x14ac:dyDescent="0.15">
      <c r="A103" s="164" t="str">
        <f t="shared" si="210"/>
        <v/>
      </c>
      <c r="B103" s="96"/>
      <c r="C103" s="163" t="s">
        <v>186</v>
      </c>
      <c r="D103" s="200" t="str">
        <f t="shared" si="302"/>
        <v/>
      </c>
      <c r="E103" s="202" t="str">
        <f t="shared" si="248"/>
        <v/>
      </c>
      <c r="F103" s="202" t="str">
        <f>IF(ISERROR(VLOOKUP(CI103,CJ$6:$CK$41,2,0)),"",VLOOKUP(CI103,CJ$6:$CK$41,2,0))</f>
        <v/>
      </c>
      <c r="G103" s="97"/>
      <c r="H103" s="97"/>
      <c r="I103" s="97"/>
      <c r="J103" s="97"/>
      <c r="K103" s="193" t="str">
        <f t="shared" si="249"/>
        <v/>
      </c>
      <c r="L103" s="152"/>
      <c r="M103" s="128"/>
      <c r="N103" s="152"/>
      <c r="O103" s="128"/>
      <c r="P103" s="152"/>
      <c r="Q103" s="128"/>
      <c r="R103" s="152"/>
      <c r="S103" s="128"/>
      <c r="T103" s="152"/>
      <c r="U103" s="128"/>
      <c r="V103" s="152"/>
      <c r="W103" s="128"/>
      <c r="X103" s="152"/>
      <c r="Y103" s="128"/>
      <c r="Z103" s="152"/>
      <c r="AA103" s="128"/>
      <c r="AB103" s="152"/>
      <c r="AC103" s="128"/>
      <c r="AD103" s="152"/>
      <c r="AE103" s="128"/>
      <c r="AF103" s="152"/>
      <c r="AG103" s="128"/>
      <c r="AH103" s="159" t="str">
        <f t="shared" si="250"/>
        <v/>
      </c>
      <c r="AI103" s="4" t="str">
        <f t="shared" si="251"/>
        <v/>
      </c>
      <c r="AJ103" s="4" t="str">
        <f t="shared" si="252"/>
        <v/>
      </c>
      <c r="AK103" s="7">
        <f t="shared" si="211"/>
        <v>0</v>
      </c>
      <c r="AL103" s="7" t="str">
        <f t="shared" si="212"/>
        <v/>
      </c>
      <c r="AM103" s="4">
        <f t="shared" si="155"/>
        <v>0</v>
      </c>
      <c r="AN103" s="4">
        <f t="shared" si="87"/>
        <v>0</v>
      </c>
      <c r="AO103" s="4" t="str">
        <f t="shared" si="59"/>
        <v/>
      </c>
      <c r="AP103" s="4" t="str">
        <f t="shared" si="156"/>
        <v/>
      </c>
      <c r="AQ103" s="13">
        <f t="shared" si="213"/>
        <v>0</v>
      </c>
      <c r="AR103" s="4" t="str">
        <f t="shared" si="253"/>
        <v/>
      </c>
      <c r="AS103" s="4">
        <v>5</v>
      </c>
      <c r="AT103" s="4" t="str">
        <f t="shared" si="254"/>
        <v xml:space="preserve"> </v>
      </c>
      <c r="AU103" s="4" t="str">
        <f t="shared" si="159"/>
        <v xml:space="preserve">  </v>
      </c>
      <c r="AV103" s="4" t="str">
        <f t="shared" si="218"/>
        <v/>
      </c>
      <c r="AW103" s="4" t="str">
        <f t="shared" si="255"/>
        <v/>
      </c>
      <c r="AX103" s="4" t="str">
        <f t="shared" si="256"/>
        <v/>
      </c>
      <c r="AY103" s="4" t="str">
        <f t="shared" si="257"/>
        <v/>
      </c>
      <c r="AZ103" s="4" t="str">
        <f t="shared" si="258"/>
        <v/>
      </c>
      <c r="BA103" s="4" t="str">
        <f t="shared" si="259"/>
        <v/>
      </c>
      <c r="BB103" s="4" t="str">
        <f t="shared" si="260"/>
        <v/>
      </c>
      <c r="BC103" s="4" t="str">
        <f t="shared" si="261"/>
        <v/>
      </c>
      <c r="BD103" s="4" t="str">
        <f t="shared" si="262"/>
        <v/>
      </c>
      <c r="BE103" s="4" t="str">
        <f t="shared" si="263"/>
        <v/>
      </c>
      <c r="BF103" s="4" t="str">
        <f t="shared" si="264"/>
        <v/>
      </c>
      <c r="BG103" s="4" t="str">
        <f t="shared" si="265"/>
        <v/>
      </c>
      <c r="BH103" s="4" t="str">
        <f t="shared" si="266"/>
        <v/>
      </c>
      <c r="BI103" s="4" t="str">
        <f t="shared" si="267"/>
        <v/>
      </c>
      <c r="BJ103" s="4" t="str">
        <f t="shared" si="268"/>
        <v/>
      </c>
      <c r="BK103" s="4" t="str">
        <f t="shared" si="269"/>
        <v/>
      </c>
      <c r="BL103" s="4" t="str">
        <f t="shared" si="270"/>
        <v/>
      </c>
      <c r="BM103" s="4" t="str">
        <f t="shared" si="271"/>
        <v/>
      </c>
      <c r="BN103" s="4" t="str">
        <f t="shared" si="272"/>
        <v/>
      </c>
      <c r="BO103" s="4" t="str">
        <f t="shared" si="273"/>
        <v/>
      </c>
      <c r="BP103" s="4" t="str">
        <f t="shared" si="274"/>
        <v/>
      </c>
      <c r="BQ103" s="4" t="str">
        <f t="shared" si="275"/>
        <v/>
      </c>
      <c r="BR103" s="4" t="str">
        <f t="shared" si="276"/>
        <v/>
      </c>
      <c r="BS103" s="4">
        <f t="shared" si="277"/>
        <v>0</v>
      </c>
      <c r="BT103" s="4" t="str">
        <f t="shared" si="278"/>
        <v>999:99.99</v>
      </c>
      <c r="BU103" s="4" t="str">
        <f t="shared" si="279"/>
        <v>999:99.99</v>
      </c>
      <c r="BV103" s="4" t="str">
        <f t="shared" si="280"/>
        <v>999:99.99</v>
      </c>
      <c r="BW103" s="4" t="str">
        <f t="shared" si="281"/>
        <v>999:99.99</v>
      </c>
      <c r="BX103" s="4" t="str">
        <f t="shared" si="282"/>
        <v>999:99.99</v>
      </c>
      <c r="BY103" s="4" t="str">
        <f t="shared" si="283"/>
        <v>999:99.99</v>
      </c>
      <c r="BZ103" s="4" t="str">
        <f t="shared" si="284"/>
        <v>999:99.99</v>
      </c>
      <c r="CA103" s="4" t="str">
        <f t="shared" si="285"/>
        <v>999:99.99</v>
      </c>
      <c r="CB103" s="4" t="str">
        <f t="shared" si="286"/>
        <v>999:99.99</v>
      </c>
      <c r="CC103" s="4" t="str">
        <f t="shared" si="287"/>
        <v>999:99.99</v>
      </c>
      <c r="CD103" s="4" t="str">
        <f t="shared" si="288"/>
        <v>999:99.99</v>
      </c>
      <c r="CE103" s="4">
        <f t="shared" si="214"/>
        <v>0</v>
      </c>
      <c r="CF103" s="4">
        <f t="shared" si="215"/>
        <v>0</v>
      </c>
      <c r="CG103" s="4">
        <f t="shared" si="216"/>
        <v>0</v>
      </c>
      <c r="CH103" s="4" t="str">
        <f t="shared" si="289"/>
        <v>19000100</v>
      </c>
      <c r="CI103" s="4" t="str">
        <f t="shared" si="290"/>
        <v/>
      </c>
      <c r="CP103" s="4" t="str">
        <f t="shared" si="219"/>
        <v/>
      </c>
      <c r="CQ103" s="4" t="str">
        <f t="shared" si="220"/>
        <v/>
      </c>
      <c r="CW103" s="194" t="str">
        <f t="shared" si="221"/>
        <v/>
      </c>
      <c r="CX103" s="13">
        <f t="shared" si="291"/>
        <v>0</v>
      </c>
      <c r="CY103" s="13">
        <f t="shared" si="292"/>
        <v>0</v>
      </c>
      <c r="CZ103" s="13">
        <f t="shared" si="293"/>
        <v>0</v>
      </c>
      <c r="DA103" s="13">
        <f t="shared" si="294"/>
        <v>0</v>
      </c>
      <c r="DB103" s="13">
        <f t="shared" si="295"/>
        <v>0</v>
      </c>
      <c r="DC103" s="13">
        <f t="shared" si="296"/>
        <v>0</v>
      </c>
      <c r="DD103" s="13">
        <f t="shared" si="297"/>
        <v>0</v>
      </c>
      <c r="DE103" s="13">
        <f t="shared" si="298"/>
        <v>0</v>
      </c>
      <c r="DF103" s="13">
        <f t="shared" si="299"/>
        <v>0</v>
      </c>
      <c r="DG103" s="13">
        <f t="shared" si="300"/>
        <v>0</v>
      </c>
      <c r="DH103" s="13">
        <f t="shared" si="301"/>
        <v>0</v>
      </c>
      <c r="DI103" s="4">
        <f t="shared" si="222"/>
        <v>0</v>
      </c>
      <c r="DJ103" s="4">
        <f t="shared" si="223"/>
        <v>0</v>
      </c>
      <c r="DK103" s="4">
        <f t="shared" si="224"/>
        <v>0</v>
      </c>
      <c r="DL103" s="4">
        <f t="shared" si="225"/>
        <v>0</v>
      </c>
      <c r="DM103" s="4">
        <f t="shared" si="226"/>
        <v>0</v>
      </c>
      <c r="DN103" s="4">
        <f t="shared" si="227"/>
        <v>0</v>
      </c>
      <c r="DO103" s="4">
        <f t="shared" si="228"/>
        <v>0</v>
      </c>
      <c r="DP103" s="4">
        <f t="shared" si="229"/>
        <v>0</v>
      </c>
      <c r="DQ103" s="4">
        <f t="shared" si="230"/>
        <v>0</v>
      </c>
      <c r="DR103" s="4">
        <f t="shared" si="231"/>
        <v>0</v>
      </c>
      <c r="DV103" s="4" t="str">
        <f t="shared" si="232"/>
        <v/>
      </c>
      <c r="DW103" s="4" t="str">
        <f t="shared" si="233"/>
        <v/>
      </c>
      <c r="DX103" s="4" t="str">
        <f t="shared" si="234"/>
        <v/>
      </c>
      <c r="DY103" s="4" t="str">
        <f t="shared" si="235"/>
        <v/>
      </c>
      <c r="DZ103" s="4" t="str">
        <f t="shared" si="236"/>
        <v/>
      </c>
      <c r="EA103" s="4" t="str">
        <f t="shared" si="237"/>
        <v/>
      </c>
    </row>
    <row r="104" spans="1:131" ht="16.5" customHeight="1" x14ac:dyDescent="0.15">
      <c r="A104" s="164" t="str">
        <f t="shared" si="210"/>
        <v/>
      </c>
      <c r="B104" s="96"/>
      <c r="C104" s="163" t="s">
        <v>186</v>
      </c>
      <c r="D104" s="200" t="str">
        <f t="shared" si="302"/>
        <v/>
      </c>
      <c r="E104" s="202" t="str">
        <f t="shared" si="248"/>
        <v/>
      </c>
      <c r="F104" s="202" t="str">
        <f>IF(ISERROR(VLOOKUP(CI104,CJ$6:$CK$41,2,0)),"",VLOOKUP(CI104,CJ$6:$CK$41,2,0))</f>
        <v/>
      </c>
      <c r="G104" s="97"/>
      <c r="H104" s="97"/>
      <c r="I104" s="97"/>
      <c r="J104" s="97"/>
      <c r="K104" s="193" t="str">
        <f t="shared" si="249"/>
        <v/>
      </c>
      <c r="L104" s="152"/>
      <c r="M104" s="128"/>
      <c r="N104" s="152"/>
      <c r="O104" s="128"/>
      <c r="P104" s="152"/>
      <c r="Q104" s="128"/>
      <c r="R104" s="152"/>
      <c r="S104" s="128"/>
      <c r="T104" s="152"/>
      <c r="U104" s="128"/>
      <c r="V104" s="152"/>
      <c r="W104" s="128"/>
      <c r="X104" s="152"/>
      <c r="Y104" s="128"/>
      <c r="Z104" s="152"/>
      <c r="AA104" s="128"/>
      <c r="AB104" s="152"/>
      <c r="AC104" s="128"/>
      <c r="AD104" s="152"/>
      <c r="AE104" s="128"/>
      <c r="AF104" s="152"/>
      <c r="AG104" s="128"/>
      <c r="AH104" s="159" t="str">
        <f t="shared" si="250"/>
        <v/>
      </c>
      <c r="AI104" s="4" t="str">
        <f t="shared" si="251"/>
        <v/>
      </c>
      <c r="AJ104" s="4" t="str">
        <f t="shared" si="252"/>
        <v/>
      </c>
      <c r="AK104" s="7">
        <f t="shared" si="211"/>
        <v>0</v>
      </c>
      <c r="AL104" s="7" t="str">
        <f t="shared" si="212"/>
        <v/>
      </c>
      <c r="AM104" s="4">
        <f t="shared" si="155"/>
        <v>0</v>
      </c>
      <c r="AN104" s="4">
        <f t="shared" si="87"/>
        <v>0</v>
      </c>
      <c r="AO104" s="4" t="str">
        <f t="shared" si="59"/>
        <v/>
      </c>
      <c r="AP104" s="4" t="str">
        <f t="shared" si="156"/>
        <v/>
      </c>
      <c r="AQ104" s="13">
        <f t="shared" si="213"/>
        <v>0</v>
      </c>
      <c r="AR104" s="4" t="str">
        <f t="shared" si="253"/>
        <v/>
      </c>
      <c r="AS104" s="4">
        <v>5</v>
      </c>
      <c r="AT104" s="4" t="str">
        <f t="shared" si="254"/>
        <v xml:space="preserve"> </v>
      </c>
      <c r="AU104" s="4" t="str">
        <f t="shared" si="159"/>
        <v xml:space="preserve">  </v>
      </c>
      <c r="AV104" s="4" t="str">
        <f t="shared" si="218"/>
        <v/>
      </c>
      <c r="AW104" s="4" t="str">
        <f t="shared" si="255"/>
        <v/>
      </c>
      <c r="AX104" s="4" t="str">
        <f t="shared" si="256"/>
        <v/>
      </c>
      <c r="AY104" s="4" t="str">
        <f t="shared" si="257"/>
        <v/>
      </c>
      <c r="AZ104" s="4" t="str">
        <f t="shared" si="258"/>
        <v/>
      </c>
      <c r="BA104" s="4" t="str">
        <f t="shared" si="259"/>
        <v/>
      </c>
      <c r="BB104" s="4" t="str">
        <f t="shared" si="260"/>
        <v/>
      </c>
      <c r="BC104" s="4" t="str">
        <f t="shared" si="261"/>
        <v/>
      </c>
      <c r="BD104" s="4" t="str">
        <f t="shared" si="262"/>
        <v/>
      </c>
      <c r="BE104" s="4" t="str">
        <f t="shared" si="263"/>
        <v/>
      </c>
      <c r="BF104" s="4" t="str">
        <f t="shared" si="264"/>
        <v/>
      </c>
      <c r="BG104" s="4" t="str">
        <f t="shared" si="265"/>
        <v/>
      </c>
      <c r="BH104" s="4" t="str">
        <f t="shared" si="266"/>
        <v/>
      </c>
      <c r="BI104" s="4" t="str">
        <f t="shared" si="267"/>
        <v/>
      </c>
      <c r="BJ104" s="4" t="str">
        <f t="shared" si="268"/>
        <v/>
      </c>
      <c r="BK104" s="4" t="str">
        <f t="shared" si="269"/>
        <v/>
      </c>
      <c r="BL104" s="4" t="str">
        <f t="shared" si="270"/>
        <v/>
      </c>
      <c r="BM104" s="4" t="str">
        <f t="shared" si="271"/>
        <v/>
      </c>
      <c r="BN104" s="4" t="str">
        <f t="shared" si="272"/>
        <v/>
      </c>
      <c r="BO104" s="4" t="str">
        <f t="shared" si="273"/>
        <v/>
      </c>
      <c r="BP104" s="4" t="str">
        <f t="shared" si="274"/>
        <v/>
      </c>
      <c r="BQ104" s="4" t="str">
        <f t="shared" si="275"/>
        <v/>
      </c>
      <c r="BR104" s="4" t="str">
        <f t="shared" si="276"/>
        <v/>
      </c>
      <c r="BS104" s="4">
        <f t="shared" si="277"/>
        <v>0</v>
      </c>
      <c r="BT104" s="4" t="str">
        <f t="shared" si="278"/>
        <v>999:99.99</v>
      </c>
      <c r="BU104" s="4" t="str">
        <f t="shared" si="279"/>
        <v>999:99.99</v>
      </c>
      <c r="BV104" s="4" t="str">
        <f t="shared" si="280"/>
        <v>999:99.99</v>
      </c>
      <c r="BW104" s="4" t="str">
        <f t="shared" si="281"/>
        <v>999:99.99</v>
      </c>
      <c r="BX104" s="4" t="str">
        <f t="shared" si="282"/>
        <v>999:99.99</v>
      </c>
      <c r="BY104" s="4" t="str">
        <f t="shared" si="283"/>
        <v>999:99.99</v>
      </c>
      <c r="BZ104" s="4" t="str">
        <f t="shared" si="284"/>
        <v>999:99.99</v>
      </c>
      <c r="CA104" s="4" t="str">
        <f t="shared" si="285"/>
        <v>999:99.99</v>
      </c>
      <c r="CB104" s="4" t="str">
        <f t="shared" si="286"/>
        <v>999:99.99</v>
      </c>
      <c r="CC104" s="4" t="str">
        <f t="shared" si="287"/>
        <v>999:99.99</v>
      </c>
      <c r="CD104" s="4" t="str">
        <f t="shared" si="288"/>
        <v>999:99.99</v>
      </c>
      <c r="CE104" s="4">
        <f t="shared" si="214"/>
        <v>0</v>
      </c>
      <c r="CF104" s="4">
        <f t="shared" si="215"/>
        <v>0</v>
      </c>
      <c r="CG104" s="4">
        <f t="shared" si="216"/>
        <v>0</v>
      </c>
      <c r="CH104" s="4" t="str">
        <f t="shared" si="289"/>
        <v>19000100</v>
      </c>
      <c r="CI104" s="4" t="str">
        <f t="shared" si="290"/>
        <v/>
      </c>
      <c r="CP104" s="4" t="str">
        <f t="shared" si="219"/>
        <v/>
      </c>
      <c r="CQ104" s="4" t="str">
        <f t="shared" si="220"/>
        <v/>
      </c>
      <c r="CW104" s="194" t="str">
        <f t="shared" si="221"/>
        <v/>
      </c>
      <c r="CX104" s="13">
        <f t="shared" si="291"/>
        <v>0</v>
      </c>
      <c r="CY104" s="13">
        <f t="shared" si="292"/>
        <v>0</v>
      </c>
      <c r="CZ104" s="13">
        <f t="shared" si="293"/>
        <v>0</v>
      </c>
      <c r="DA104" s="13">
        <f t="shared" si="294"/>
        <v>0</v>
      </c>
      <c r="DB104" s="13">
        <f t="shared" si="295"/>
        <v>0</v>
      </c>
      <c r="DC104" s="13">
        <f t="shared" si="296"/>
        <v>0</v>
      </c>
      <c r="DD104" s="13">
        <f t="shared" si="297"/>
        <v>0</v>
      </c>
      <c r="DE104" s="13">
        <f t="shared" si="298"/>
        <v>0</v>
      </c>
      <c r="DF104" s="13">
        <f t="shared" si="299"/>
        <v>0</v>
      </c>
      <c r="DG104" s="13">
        <f t="shared" si="300"/>
        <v>0</v>
      </c>
      <c r="DH104" s="13">
        <f t="shared" si="301"/>
        <v>0</v>
      </c>
      <c r="DI104" s="4">
        <f t="shared" si="222"/>
        <v>0</v>
      </c>
      <c r="DJ104" s="4">
        <f t="shared" si="223"/>
        <v>0</v>
      </c>
      <c r="DK104" s="4">
        <f t="shared" si="224"/>
        <v>0</v>
      </c>
      <c r="DL104" s="4">
        <f t="shared" si="225"/>
        <v>0</v>
      </c>
      <c r="DM104" s="4">
        <f t="shared" si="226"/>
        <v>0</v>
      </c>
      <c r="DN104" s="4">
        <f t="shared" si="227"/>
        <v>0</v>
      </c>
      <c r="DO104" s="4">
        <f t="shared" si="228"/>
        <v>0</v>
      </c>
      <c r="DP104" s="4">
        <f t="shared" si="229"/>
        <v>0</v>
      </c>
      <c r="DQ104" s="4">
        <f t="shared" si="230"/>
        <v>0</v>
      </c>
      <c r="DR104" s="4">
        <f t="shared" si="231"/>
        <v>0</v>
      </c>
      <c r="DV104" s="4" t="str">
        <f t="shared" si="232"/>
        <v/>
      </c>
      <c r="DW104" s="4" t="str">
        <f t="shared" si="233"/>
        <v/>
      </c>
      <c r="DX104" s="4" t="str">
        <f t="shared" si="234"/>
        <v/>
      </c>
      <c r="DY104" s="4" t="str">
        <f t="shared" si="235"/>
        <v/>
      </c>
      <c r="DZ104" s="4" t="str">
        <f t="shared" si="236"/>
        <v/>
      </c>
      <c r="EA104" s="4" t="str">
        <f t="shared" si="237"/>
        <v/>
      </c>
    </row>
    <row r="105" spans="1:131" ht="16.5" customHeight="1" x14ac:dyDescent="0.15">
      <c r="A105" s="164" t="str">
        <f t="shared" si="210"/>
        <v/>
      </c>
      <c r="B105" s="96"/>
      <c r="C105" s="163" t="s">
        <v>186</v>
      </c>
      <c r="D105" s="200" t="str">
        <f t="shared" si="302"/>
        <v/>
      </c>
      <c r="E105" s="202" t="str">
        <f t="shared" si="248"/>
        <v/>
      </c>
      <c r="F105" s="202" t="str">
        <f>IF(ISERROR(VLOOKUP(CI105,CJ$6:$CK$41,2,0)),"",VLOOKUP(CI105,CJ$6:$CK$41,2,0))</f>
        <v/>
      </c>
      <c r="G105" s="97"/>
      <c r="H105" s="97"/>
      <c r="I105" s="97"/>
      <c r="J105" s="97"/>
      <c r="K105" s="193" t="str">
        <f t="shared" si="249"/>
        <v/>
      </c>
      <c r="L105" s="152"/>
      <c r="M105" s="128"/>
      <c r="N105" s="152"/>
      <c r="O105" s="128"/>
      <c r="P105" s="152"/>
      <c r="Q105" s="128"/>
      <c r="R105" s="152"/>
      <c r="S105" s="128"/>
      <c r="T105" s="152"/>
      <c r="U105" s="128"/>
      <c r="V105" s="152"/>
      <c r="W105" s="128"/>
      <c r="X105" s="152"/>
      <c r="Y105" s="128"/>
      <c r="Z105" s="152"/>
      <c r="AA105" s="128"/>
      <c r="AB105" s="152"/>
      <c r="AC105" s="128"/>
      <c r="AD105" s="152"/>
      <c r="AE105" s="128"/>
      <c r="AF105" s="152"/>
      <c r="AG105" s="128"/>
      <c r="AH105" s="159" t="str">
        <f t="shared" si="250"/>
        <v/>
      </c>
      <c r="AI105" s="4" t="str">
        <f t="shared" si="251"/>
        <v/>
      </c>
      <c r="AJ105" s="4" t="str">
        <f t="shared" si="252"/>
        <v/>
      </c>
      <c r="AK105" s="7">
        <f t="shared" si="211"/>
        <v>0</v>
      </c>
      <c r="AL105" s="7" t="str">
        <f t="shared" si="212"/>
        <v/>
      </c>
      <c r="AM105" s="4">
        <f t="shared" si="155"/>
        <v>0</v>
      </c>
      <c r="AN105" s="4">
        <f t="shared" si="87"/>
        <v>0</v>
      </c>
      <c r="AO105" s="4" t="str">
        <f t="shared" si="59"/>
        <v/>
      </c>
      <c r="AP105" s="4" t="str">
        <f t="shared" si="156"/>
        <v/>
      </c>
      <c r="AQ105" s="13">
        <f t="shared" si="213"/>
        <v>0</v>
      </c>
      <c r="AR105" s="4" t="str">
        <f t="shared" si="253"/>
        <v/>
      </c>
      <c r="AS105" s="4">
        <v>5</v>
      </c>
      <c r="AT105" s="4" t="str">
        <f t="shared" si="254"/>
        <v xml:space="preserve"> </v>
      </c>
      <c r="AU105" s="4" t="str">
        <f t="shared" si="159"/>
        <v xml:space="preserve">  </v>
      </c>
      <c r="AV105" s="4" t="str">
        <f t="shared" si="218"/>
        <v/>
      </c>
      <c r="AW105" s="4" t="str">
        <f t="shared" si="255"/>
        <v/>
      </c>
      <c r="AX105" s="4" t="str">
        <f t="shared" si="256"/>
        <v/>
      </c>
      <c r="AY105" s="4" t="str">
        <f t="shared" si="257"/>
        <v/>
      </c>
      <c r="AZ105" s="4" t="str">
        <f t="shared" si="258"/>
        <v/>
      </c>
      <c r="BA105" s="4" t="str">
        <f t="shared" si="259"/>
        <v/>
      </c>
      <c r="BB105" s="4" t="str">
        <f t="shared" si="260"/>
        <v/>
      </c>
      <c r="BC105" s="4" t="str">
        <f t="shared" si="261"/>
        <v/>
      </c>
      <c r="BD105" s="4" t="str">
        <f t="shared" si="262"/>
        <v/>
      </c>
      <c r="BE105" s="4" t="str">
        <f t="shared" si="263"/>
        <v/>
      </c>
      <c r="BF105" s="4" t="str">
        <f t="shared" si="264"/>
        <v/>
      </c>
      <c r="BG105" s="4" t="str">
        <f t="shared" si="265"/>
        <v/>
      </c>
      <c r="BH105" s="4" t="str">
        <f t="shared" si="266"/>
        <v/>
      </c>
      <c r="BI105" s="4" t="str">
        <f t="shared" si="267"/>
        <v/>
      </c>
      <c r="BJ105" s="4" t="str">
        <f t="shared" si="268"/>
        <v/>
      </c>
      <c r="BK105" s="4" t="str">
        <f t="shared" si="269"/>
        <v/>
      </c>
      <c r="BL105" s="4" t="str">
        <f t="shared" si="270"/>
        <v/>
      </c>
      <c r="BM105" s="4" t="str">
        <f t="shared" si="271"/>
        <v/>
      </c>
      <c r="BN105" s="4" t="str">
        <f t="shared" si="272"/>
        <v/>
      </c>
      <c r="BO105" s="4" t="str">
        <f t="shared" si="273"/>
        <v/>
      </c>
      <c r="BP105" s="4" t="str">
        <f t="shared" si="274"/>
        <v/>
      </c>
      <c r="BQ105" s="4" t="str">
        <f t="shared" si="275"/>
        <v/>
      </c>
      <c r="BR105" s="4" t="str">
        <f t="shared" si="276"/>
        <v/>
      </c>
      <c r="BS105" s="4">
        <f t="shared" si="277"/>
        <v>0</v>
      </c>
      <c r="BT105" s="4" t="str">
        <f t="shared" si="278"/>
        <v>999:99.99</v>
      </c>
      <c r="BU105" s="4" t="str">
        <f t="shared" si="279"/>
        <v>999:99.99</v>
      </c>
      <c r="BV105" s="4" t="str">
        <f t="shared" si="280"/>
        <v>999:99.99</v>
      </c>
      <c r="BW105" s="4" t="str">
        <f t="shared" si="281"/>
        <v>999:99.99</v>
      </c>
      <c r="BX105" s="4" t="str">
        <f t="shared" si="282"/>
        <v>999:99.99</v>
      </c>
      <c r="BY105" s="4" t="str">
        <f t="shared" si="283"/>
        <v>999:99.99</v>
      </c>
      <c r="BZ105" s="4" t="str">
        <f t="shared" si="284"/>
        <v>999:99.99</v>
      </c>
      <c r="CA105" s="4" t="str">
        <f t="shared" si="285"/>
        <v>999:99.99</v>
      </c>
      <c r="CB105" s="4" t="str">
        <f t="shared" si="286"/>
        <v>999:99.99</v>
      </c>
      <c r="CC105" s="4" t="str">
        <f t="shared" si="287"/>
        <v>999:99.99</v>
      </c>
      <c r="CD105" s="4" t="str">
        <f t="shared" si="288"/>
        <v>999:99.99</v>
      </c>
      <c r="CE105" s="4">
        <f t="shared" si="214"/>
        <v>0</v>
      </c>
      <c r="CF105" s="4">
        <f t="shared" si="215"/>
        <v>0</v>
      </c>
      <c r="CG105" s="4">
        <f t="shared" si="216"/>
        <v>0</v>
      </c>
      <c r="CH105" s="4" t="str">
        <f t="shared" si="289"/>
        <v>19000100</v>
      </c>
      <c r="CI105" s="4" t="str">
        <f t="shared" si="290"/>
        <v/>
      </c>
      <c r="CP105" s="4" t="str">
        <f t="shared" si="219"/>
        <v/>
      </c>
      <c r="CQ105" s="4" t="str">
        <f t="shared" si="220"/>
        <v/>
      </c>
      <c r="CW105" s="194" t="str">
        <f t="shared" si="221"/>
        <v/>
      </c>
      <c r="CX105" s="13">
        <f t="shared" si="291"/>
        <v>0</v>
      </c>
      <c r="CY105" s="13">
        <f t="shared" si="292"/>
        <v>0</v>
      </c>
      <c r="CZ105" s="13">
        <f t="shared" si="293"/>
        <v>0</v>
      </c>
      <c r="DA105" s="13">
        <f t="shared" si="294"/>
        <v>0</v>
      </c>
      <c r="DB105" s="13">
        <f t="shared" si="295"/>
        <v>0</v>
      </c>
      <c r="DC105" s="13">
        <f t="shared" si="296"/>
        <v>0</v>
      </c>
      <c r="DD105" s="13">
        <f t="shared" si="297"/>
        <v>0</v>
      </c>
      <c r="DE105" s="13">
        <f t="shared" si="298"/>
        <v>0</v>
      </c>
      <c r="DF105" s="13">
        <f t="shared" si="299"/>
        <v>0</v>
      </c>
      <c r="DG105" s="13">
        <f t="shared" si="300"/>
        <v>0</v>
      </c>
      <c r="DH105" s="13">
        <f t="shared" si="301"/>
        <v>0</v>
      </c>
      <c r="DI105" s="4">
        <f t="shared" si="222"/>
        <v>0</v>
      </c>
      <c r="DJ105" s="4">
        <f t="shared" si="223"/>
        <v>0</v>
      </c>
      <c r="DK105" s="4">
        <f t="shared" si="224"/>
        <v>0</v>
      </c>
      <c r="DL105" s="4">
        <f t="shared" si="225"/>
        <v>0</v>
      </c>
      <c r="DM105" s="4">
        <f t="shared" si="226"/>
        <v>0</v>
      </c>
      <c r="DN105" s="4">
        <f t="shared" si="227"/>
        <v>0</v>
      </c>
      <c r="DO105" s="4">
        <f t="shared" si="228"/>
        <v>0</v>
      </c>
      <c r="DP105" s="4">
        <f t="shared" si="229"/>
        <v>0</v>
      </c>
      <c r="DQ105" s="4">
        <f t="shared" si="230"/>
        <v>0</v>
      </c>
      <c r="DR105" s="4">
        <f t="shared" si="231"/>
        <v>0</v>
      </c>
      <c r="DV105" s="4" t="str">
        <f t="shared" si="232"/>
        <v/>
      </c>
      <c r="DW105" s="4" t="str">
        <f t="shared" si="233"/>
        <v/>
      </c>
      <c r="DX105" s="4" t="str">
        <f t="shared" si="234"/>
        <v/>
      </c>
      <c r="DY105" s="4" t="str">
        <f t="shared" si="235"/>
        <v/>
      </c>
      <c r="DZ105" s="4" t="str">
        <f t="shared" si="236"/>
        <v/>
      </c>
      <c r="EA105" s="4" t="str">
        <f t="shared" si="237"/>
        <v/>
      </c>
    </row>
    <row r="106" spans="1:131" ht="16.5" customHeight="1" x14ac:dyDescent="0.15">
      <c r="A106" s="164" t="str">
        <f t="shared" si="210"/>
        <v/>
      </c>
      <c r="B106" s="96"/>
      <c r="C106" s="163" t="s">
        <v>186</v>
      </c>
      <c r="D106" s="200" t="str">
        <f t="shared" si="302"/>
        <v/>
      </c>
      <c r="E106" s="202" t="str">
        <f t="shared" si="248"/>
        <v/>
      </c>
      <c r="F106" s="202" t="str">
        <f>IF(ISERROR(VLOOKUP(CI106,CJ$6:$CK$41,2,0)),"",VLOOKUP(CI106,CJ$6:$CK$41,2,0))</f>
        <v/>
      </c>
      <c r="G106" s="97"/>
      <c r="H106" s="97"/>
      <c r="I106" s="97"/>
      <c r="J106" s="97"/>
      <c r="K106" s="193" t="str">
        <f t="shared" si="249"/>
        <v/>
      </c>
      <c r="L106" s="152"/>
      <c r="M106" s="128"/>
      <c r="N106" s="152"/>
      <c r="O106" s="128"/>
      <c r="P106" s="152"/>
      <c r="Q106" s="128"/>
      <c r="R106" s="152"/>
      <c r="S106" s="128"/>
      <c r="T106" s="152"/>
      <c r="U106" s="128"/>
      <c r="V106" s="152"/>
      <c r="W106" s="128"/>
      <c r="X106" s="152"/>
      <c r="Y106" s="128"/>
      <c r="Z106" s="152"/>
      <c r="AA106" s="128"/>
      <c r="AB106" s="152"/>
      <c r="AC106" s="128"/>
      <c r="AD106" s="152"/>
      <c r="AE106" s="128"/>
      <c r="AF106" s="152"/>
      <c r="AG106" s="128"/>
      <c r="AH106" s="159" t="str">
        <f t="shared" si="250"/>
        <v/>
      </c>
      <c r="AI106" s="4" t="str">
        <f t="shared" si="251"/>
        <v/>
      </c>
      <c r="AJ106" s="4" t="str">
        <f t="shared" si="252"/>
        <v/>
      </c>
      <c r="AK106" s="7">
        <f t="shared" si="211"/>
        <v>0</v>
      </c>
      <c r="AL106" s="7" t="str">
        <f t="shared" si="212"/>
        <v/>
      </c>
      <c r="AM106" s="4">
        <f t="shared" si="155"/>
        <v>0</v>
      </c>
      <c r="AN106" s="4">
        <f t="shared" ref="AN106:AN127" si="303">AN105+IF(AP106="",0,1)</f>
        <v>0</v>
      </c>
      <c r="AO106" s="4" t="str">
        <f t="shared" si="59"/>
        <v/>
      </c>
      <c r="AP106" s="4" t="str">
        <f t="shared" si="156"/>
        <v/>
      </c>
      <c r="AQ106" s="13">
        <f t="shared" si="213"/>
        <v>0</v>
      </c>
      <c r="AR106" s="4" t="str">
        <f t="shared" si="253"/>
        <v/>
      </c>
      <c r="AS106" s="4">
        <v>5</v>
      </c>
      <c r="AT106" s="4" t="str">
        <f t="shared" si="254"/>
        <v xml:space="preserve"> </v>
      </c>
      <c r="AU106" s="4" t="str">
        <f t="shared" si="159"/>
        <v xml:space="preserve">  </v>
      </c>
      <c r="AV106" s="4" t="str">
        <f t="shared" si="218"/>
        <v/>
      </c>
      <c r="AW106" s="4" t="str">
        <f t="shared" si="255"/>
        <v/>
      </c>
      <c r="AX106" s="4" t="str">
        <f t="shared" si="256"/>
        <v/>
      </c>
      <c r="AY106" s="4" t="str">
        <f t="shared" si="257"/>
        <v/>
      </c>
      <c r="AZ106" s="4" t="str">
        <f t="shared" si="258"/>
        <v/>
      </c>
      <c r="BA106" s="4" t="str">
        <f t="shared" si="259"/>
        <v/>
      </c>
      <c r="BB106" s="4" t="str">
        <f t="shared" si="260"/>
        <v/>
      </c>
      <c r="BC106" s="4" t="str">
        <f t="shared" si="261"/>
        <v/>
      </c>
      <c r="BD106" s="4" t="str">
        <f t="shared" si="262"/>
        <v/>
      </c>
      <c r="BE106" s="4" t="str">
        <f t="shared" si="263"/>
        <v/>
      </c>
      <c r="BF106" s="4" t="str">
        <f t="shared" si="264"/>
        <v/>
      </c>
      <c r="BG106" s="4" t="str">
        <f t="shared" si="265"/>
        <v/>
      </c>
      <c r="BH106" s="4" t="str">
        <f t="shared" si="266"/>
        <v/>
      </c>
      <c r="BI106" s="4" t="str">
        <f t="shared" si="267"/>
        <v/>
      </c>
      <c r="BJ106" s="4" t="str">
        <f t="shared" si="268"/>
        <v/>
      </c>
      <c r="BK106" s="4" t="str">
        <f t="shared" si="269"/>
        <v/>
      </c>
      <c r="BL106" s="4" t="str">
        <f t="shared" si="270"/>
        <v/>
      </c>
      <c r="BM106" s="4" t="str">
        <f t="shared" si="271"/>
        <v/>
      </c>
      <c r="BN106" s="4" t="str">
        <f t="shared" si="272"/>
        <v/>
      </c>
      <c r="BO106" s="4" t="str">
        <f t="shared" si="273"/>
        <v/>
      </c>
      <c r="BP106" s="4" t="str">
        <f t="shared" si="274"/>
        <v/>
      </c>
      <c r="BQ106" s="4" t="str">
        <f t="shared" si="275"/>
        <v/>
      </c>
      <c r="BR106" s="4" t="str">
        <f t="shared" si="276"/>
        <v/>
      </c>
      <c r="BS106" s="4">
        <f t="shared" si="277"/>
        <v>0</v>
      </c>
      <c r="BT106" s="4" t="str">
        <f t="shared" si="278"/>
        <v>999:99.99</v>
      </c>
      <c r="BU106" s="4" t="str">
        <f t="shared" si="279"/>
        <v>999:99.99</v>
      </c>
      <c r="BV106" s="4" t="str">
        <f t="shared" si="280"/>
        <v>999:99.99</v>
      </c>
      <c r="BW106" s="4" t="str">
        <f t="shared" si="281"/>
        <v>999:99.99</v>
      </c>
      <c r="BX106" s="4" t="str">
        <f t="shared" si="282"/>
        <v>999:99.99</v>
      </c>
      <c r="BY106" s="4" t="str">
        <f t="shared" si="283"/>
        <v>999:99.99</v>
      </c>
      <c r="BZ106" s="4" t="str">
        <f t="shared" si="284"/>
        <v>999:99.99</v>
      </c>
      <c r="CA106" s="4" t="str">
        <f t="shared" si="285"/>
        <v>999:99.99</v>
      </c>
      <c r="CB106" s="4" t="str">
        <f t="shared" si="286"/>
        <v>999:99.99</v>
      </c>
      <c r="CC106" s="4" t="str">
        <f t="shared" si="287"/>
        <v>999:99.99</v>
      </c>
      <c r="CD106" s="4" t="str">
        <f t="shared" si="288"/>
        <v>999:99.99</v>
      </c>
      <c r="CE106" s="4">
        <f t="shared" si="214"/>
        <v>0</v>
      </c>
      <c r="CF106" s="4">
        <f t="shared" si="215"/>
        <v>0</v>
      </c>
      <c r="CG106" s="4">
        <f t="shared" si="216"/>
        <v>0</v>
      </c>
      <c r="CH106" s="4" t="str">
        <f t="shared" si="289"/>
        <v>19000100</v>
      </c>
      <c r="CI106" s="4" t="str">
        <f t="shared" si="290"/>
        <v/>
      </c>
      <c r="CP106" s="4" t="str">
        <f t="shared" si="219"/>
        <v/>
      </c>
      <c r="CQ106" s="4" t="str">
        <f t="shared" si="220"/>
        <v/>
      </c>
      <c r="CW106" s="194" t="str">
        <f t="shared" si="221"/>
        <v/>
      </c>
      <c r="CX106" s="13">
        <f t="shared" si="291"/>
        <v>0</v>
      </c>
      <c r="CY106" s="13">
        <f t="shared" si="292"/>
        <v>0</v>
      </c>
      <c r="CZ106" s="13">
        <f t="shared" si="293"/>
        <v>0</v>
      </c>
      <c r="DA106" s="13">
        <f t="shared" si="294"/>
        <v>0</v>
      </c>
      <c r="DB106" s="13">
        <f t="shared" si="295"/>
        <v>0</v>
      </c>
      <c r="DC106" s="13">
        <f t="shared" si="296"/>
        <v>0</v>
      </c>
      <c r="DD106" s="13">
        <f t="shared" si="297"/>
        <v>0</v>
      </c>
      <c r="DE106" s="13">
        <f t="shared" si="298"/>
        <v>0</v>
      </c>
      <c r="DF106" s="13">
        <f t="shared" si="299"/>
        <v>0</v>
      </c>
      <c r="DG106" s="13">
        <f t="shared" si="300"/>
        <v>0</v>
      </c>
      <c r="DH106" s="13">
        <f t="shared" si="301"/>
        <v>0</v>
      </c>
      <c r="DI106" s="4">
        <f t="shared" si="222"/>
        <v>0</v>
      </c>
      <c r="DJ106" s="4">
        <f t="shared" si="223"/>
        <v>0</v>
      </c>
      <c r="DK106" s="4">
        <f t="shared" si="224"/>
        <v>0</v>
      </c>
      <c r="DL106" s="4">
        <f t="shared" si="225"/>
        <v>0</v>
      </c>
      <c r="DM106" s="4">
        <f t="shared" si="226"/>
        <v>0</v>
      </c>
      <c r="DN106" s="4">
        <f t="shared" si="227"/>
        <v>0</v>
      </c>
      <c r="DO106" s="4">
        <f t="shared" si="228"/>
        <v>0</v>
      </c>
      <c r="DP106" s="4">
        <f t="shared" si="229"/>
        <v>0</v>
      </c>
      <c r="DQ106" s="4">
        <f t="shared" si="230"/>
        <v>0</v>
      </c>
      <c r="DR106" s="4">
        <f t="shared" si="231"/>
        <v>0</v>
      </c>
      <c r="DV106" s="4" t="str">
        <f t="shared" si="232"/>
        <v/>
      </c>
      <c r="DW106" s="4" t="str">
        <f t="shared" si="233"/>
        <v/>
      </c>
      <c r="DX106" s="4" t="str">
        <f t="shared" si="234"/>
        <v/>
      </c>
      <c r="DY106" s="4" t="str">
        <f t="shared" si="235"/>
        <v/>
      </c>
      <c r="DZ106" s="4" t="str">
        <f t="shared" si="236"/>
        <v/>
      </c>
      <c r="EA106" s="4" t="str">
        <f t="shared" si="237"/>
        <v/>
      </c>
    </row>
    <row r="107" spans="1:131" ht="16.5" customHeight="1" x14ac:dyDescent="0.15">
      <c r="A107" s="164" t="str">
        <f t="shared" si="210"/>
        <v/>
      </c>
      <c r="B107" s="96"/>
      <c r="C107" s="163" t="s">
        <v>186</v>
      </c>
      <c r="D107" s="200" t="str">
        <f t="shared" si="302"/>
        <v/>
      </c>
      <c r="E107" s="202" t="str">
        <f t="shared" si="248"/>
        <v/>
      </c>
      <c r="F107" s="202" t="str">
        <f>IF(ISERROR(VLOOKUP(CI107,CJ$6:$CK$41,2,0)),"",VLOOKUP(CI107,CJ$6:$CK$41,2,0))</f>
        <v/>
      </c>
      <c r="G107" s="97"/>
      <c r="H107" s="97"/>
      <c r="I107" s="97"/>
      <c r="J107" s="97"/>
      <c r="K107" s="193" t="str">
        <f t="shared" si="249"/>
        <v/>
      </c>
      <c r="L107" s="152"/>
      <c r="M107" s="128"/>
      <c r="N107" s="152"/>
      <c r="O107" s="128"/>
      <c r="P107" s="152"/>
      <c r="Q107" s="128"/>
      <c r="R107" s="152"/>
      <c r="S107" s="128"/>
      <c r="T107" s="152"/>
      <c r="U107" s="128"/>
      <c r="V107" s="152"/>
      <c r="W107" s="128"/>
      <c r="X107" s="152"/>
      <c r="Y107" s="128"/>
      <c r="Z107" s="152"/>
      <c r="AA107" s="128"/>
      <c r="AB107" s="152"/>
      <c r="AC107" s="128"/>
      <c r="AD107" s="152"/>
      <c r="AE107" s="128"/>
      <c r="AF107" s="152"/>
      <c r="AG107" s="128"/>
      <c r="AH107" s="159" t="str">
        <f t="shared" si="250"/>
        <v/>
      </c>
      <c r="AI107" s="4" t="str">
        <f t="shared" si="251"/>
        <v/>
      </c>
      <c r="AJ107" s="4" t="str">
        <f t="shared" si="252"/>
        <v/>
      </c>
      <c r="AK107" s="7">
        <f t="shared" si="211"/>
        <v>0</v>
      </c>
      <c r="AL107" s="7" t="str">
        <f t="shared" si="212"/>
        <v/>
      </c>
      <c r="AM107" s="4">
        <f t="shared" si="155"/>
        <v>0</v>
      </c>
      <c r="AN107" s="4">
        <f t="shared" si="303"/>
        <v>0</v>
      </c>
      <c r="AO107" s="4" t="str">
        <f t="shared" si="59"/>
        <v/>
      </c>
      <c r="AP107" s="4" t="str">
        <f t="shared" si="156"/>
        <v/>
      </c>
      <c r="AQ107" s="13">
        <f t="shared" si="213"/>
        <v>0</v>
      </c>
      <c r="AR107" s="4" t="str">
        <f t="shared" si="253"/>
        <v/>
      </c>
      <c r="AS107" s="4">
        <v>5</v>
      </c>
      <c r="AT107" s="4" t="str">
        <f t="shared" si="254"/>
        <v xml:space="preserve"> </v>
      </c>
      <c r="AU107" s="4" t="str">
        <f t="shared" si="159"/>
        <v xml:space="preserve">  </v>
      </c>
      <c r="AV107" s="4" t="str">
        <f t="shared" si="218"/>
        <v/>
      </c>
      <c r="AW107" s="4" t="str">
        <f t="shared" si="255"/>
        <v/>
      </c>
      <c r="AX107" s="4" t="str">
        <f t="shared" si="256"/>
        <v/>
      </c>
      <c r="AY107" s="4" t="str">
        <f t="shared" si="257"/>
        <v/>
      </c>
      <c r="AZ107" s="4" t="str">
        <f t="shared" si="258"/>
        <v/>
      </c>
      <c r="BA107" s="4" t="str">
        <f t="shared" si="259"/>
        <v/>
      </c>
      <c r="BB107" s="4" t="str">
        <f t="shared" si="260"/>
        <v/>
      </c>
      <c r="BC107" s="4" t="str">
        <f t="shared" si="261"/>
        <v/>
      </c>
      <c r="BD107" s="4" t="str">
        <f t="shared" si="262"/>
        <v/>
      </c>
      <c r="BE107" s="4" t="str">
        <f t="shared" si="263"/>
        <v/>
      </c>
      <c r="BF107" s="4" t="str">
        <f t="shared" si="264"/>
        <v/>
      </c>
      <c r="BG107" s="4" t="str">
        <f t="shared" si="265"/>
        <v/>
      </c>
      <c r="BH107" s="4" t="str">
        <f t="shared" si="266"/>
        <v/>
      </c>
      <c r="BI107" s="4" t="str">
        <f t="shared" si="267"/>
        <v/>
      </c>
      <c r="BJ107" s="4" t="str">
        <f t="shared" si="268"/>
        <v/>
      </c>
      <c r="BK107" s="4" t="str">
        <f t="shared" si="269"/>
        <v/>
      </c>
      <c r="BL107" s="4" t="str">
        <f t="shared" si="270"/>
        <v/>
      </c>
      <c r="BM107" s="4" t="str">
        <f t="shared" si="271"/>
        <v/>
      </c>
      <c r="BN107" s="4" t="str">
        <f t="shared" si="272"/>
        <v/>
      </c>
      <c r="BO107" s="4" t="str">
        <f t="shared" si="273"/>
        <v/>
      </c>
      <c r="BP107" s="4" t="str">
        <f t="shared" si="274"/>
        <v/>
      </c>
      <c r="BQ107" s="4" t="str">
        <f t="shared" si="275"/>
        <v/>
      </c>
      <c r="BR107" s="4" t="str">
        <f t="shared" si="276"/>
        <v/>
      </c>
      <c r="BS107" s="4">
        <f t="shared" si="277"/>
        <v>0</v>
      </c>
      <c r="BT107" s="4" t="str">
        <f t="shared" si="278"/>
        <v>999:99.99</v>
      </c>
      <c r="BU107" s="4" t="str">
        <f t="shared" si="279"/>
        <v>999:99.99</v>
      </c>
      <c r="BV107" s="4" t="str">
        <f t="shared" si="280"/>
        <v>999:99.99</v>
      </c>
      <c r="BW107" s="4" t="str">
        <f t="shared" si="281"/>
        <v>999:99.99</v>
      </c>
      <c r="BX107" s="4" t="str">
        <f t="shared" si="282"/>
        <v>999:99.99</v>
      </c>
      <c r="BY107" s="4" t="str">
        <f t="shared" si="283"/>
        <v>999:99.99</v>
      </c>
      <c r="BZ107" s="4" t="str">
        <f t="shared" si="284"/>
        <v>999:99.99</v>
      </c>
      <c r="CA107" s="4" t="str">
        <f t="shared" si="285"/>
        <v>999:99.99</v>
      </c>
      <c r="CB107" s="4" t="str">
        <f t="shared" si="286"/>
        <v>999:99.99</v>
      </c>
      <c r="CC107" s="4" t="str">
        <f t="shared" si="287"/>
        <v>999:99.99</v>
      </c>
      <c r="CD107" s="4" t="str">
        <f t="shared" si="288"/>
        <v>999:99.99</v>
      </c>
      <c r="CE107" s="4">
        <f t="shared" si="214"/>
        <v>0</v>
      </c>
      <c r="CF107" s="4">
        <f t="shared" si="215"/>
        <v>0</v>
      </c>
      <c r="CG107" s="4">
        <f t="shared" si="216"/>
        <v>0</v>
      </c>
      <c r="CH107" s="4" t="str">
        <f t="shared" si="289"/>
        <v>19000100</v>
      </c>
      <c r="CI107" s="4" t="str">
        <f t="shared" si="290"/>
        <v/>
      </c>
      <c r="CP107" s="4" t="str">
        <f t="shared" si="219"/>
        <v/>
      </c>
      <c r="CQ107" s="4" t="str">
        <f t="shared" si="220"/>
        <v/>
      </c>
      <c r="CW107" s="194" t="str">
        <f t="shared" si="221"/>
        <v/>
      </c>
      <c r="CX107" s="13">
        <f t="shared" si="291"/>
        <v>0</v>
      </c>
      <c r="CY107" s="13">
        <f t="shared" si="292"/>
        <v>0</v>
      </c>
      <c r="CZ107" s="13">
        <f t="shared" si="293"/>
        <v>0</v>
      </c>
      <c r="DA107" s="13">
        <f t="shared" si="294"/>
        <v>0</v>
      </c>
      <c r="DB107" s="13">
        <f t="shared" si="295"/>
        <v>0</v>
      </c>
      <c r="DC107" s="13">
        <f t="shared" si="296"/>
        <v>0</v>
      </c>
      <c r="DD107" s="13">
        <f t="shared" si="297"/>
        <v>0</v>
      </c>
      <c r="DE107" s="13">
        <f t="shared" si="298"/>
        <v>0</v>
      </c>
      <c r="DF107" s="13">
        <f t="shared" si="299"/>
        <v>0</v>
      </c>
      <c r="DG107" s="13">
        <f t="shared" si="300"/>
        <v>0</v>
      </c>
      <c r="DH107" s="13">
        <f t="shared" si="301"/>
        <v>0</v>
      </c>
      <c r="DI107" s="4">
        <f t="shared" si="222"/>
        <v>0</v>
      </c>
      <c r="DJ107" s="4">
        <f t="shared" si="223"/>
        <v>0</v>
      </c>
      <c r="DK107" s="4">
        <f t="shared" si="224"/>
        <v>0</v>
      </c>
      <c r="DL107" s="4">
        <f t="shared" si="225"/>
        <v>0</v>
      </c>
      <c r="DM107" s="4">
        <f t="shared" si="226"/>
        <v>0</v>
      </c>
      <c r="DN107" s="4">
        <f t="shared" si="227"/>
        <v>0</v>
      </c>
      <c r="DO107" s="4">
        <f t="shared" si="228"/>
        <v>0</v>
      </c>
      <c r="DP107" s="4">
        <f t="shared" si="229"/>
        <v>0</v>
      </c>
      <c r="DQ107" s="4">
        <f t="shared" si="230"/>
        <v>0</v>
      </c>
      <c r="DR107" s="4">
        <f t="shared" si="231"/>
        <v>0</v>
      </c>
      <c r="DV107" s="4" t="str">
        <f t="shared" si="232"/>
        <v/>
      </c>
      <c r="DW107" s="4" t="str">
        <f t="shared" si="233"/>
        <v/>
      </c>
      <c r="DX107" s="4" t="str">
        <f t="shared" si="234"/>
        <v/>
      </c>
      <c r="DY107" s="4" t="str">
        <f t="shared" si="235"/>
        <v/>
      </c>
      <c r="DZ107" s="4" t="str">
        <f t="shared" si="236"/>
        <v/>
      </c>
      <c r="EA107" s="4" t="str">
        <f t="shared" si="237"/>
        <v/>
      </c>
    </row>
    <row r="108" spans="1:131" ht="16.5" customHeight="1" x14ac:dyDescent="0.15">
      <c r="A108" s="164" t="str">
        <f t="shared" si="210"/>
        <v/>
      </c>
      <c r="B108" s="96"/>
      <c r="C108" s="163" t="s">
        <v>186</v>
      </c>
      <c r="D108" s="200" t="str">
        <f t="shared" si="302"/>
        <v/>
      </c>
      <c r="E108" s="202" t="str">
        <f t="shared" si="248"/>
        <v/>
      </c>
      <c r="F108" s="202" t="str">
        <f>IF(ISERROR(VLOOKUP(CI108,CJ$6:$CK$41,2,0)),"",VLOOKUP(CI108,CJ$6:$CK$41,2,0))</f>
        <v/>
      </c>
      <c r="G108" s="97"/>
      <c r="H108" s="97"/>
      <c r="I108" s="97"/>
      <c r="J108" s="97"/>
      <c r="K108" s="193" t="str">
        <f t="shared" si="249"/>
        <v/>
      </c>
      <c r="L108" s="152"/>
      <c r="M108" s="128"/>
      <c r="N108" s="152"/>
      <c r="O108" s="128"/>
      <c r="P108" s="152"/>
      <c r="Q108" s="128"/>
      <c r="R108" s="152"/>
      <c r="S108" s="128"/>
      <c r="T108" s="152"/>
      <c r="U108" s="128"/>
      <c r="V108" s="152"/>
      <c r="W108" s="128"/>
      <c r="X108" s="152"/>
      <c r="Y108" s="128"/>
      <c r="Z108" s="152"/>
      <c r="AA108" s="128"/>
      <c r="AB108" s="152"/>
      <c r="AC108" s="128"/>
      <c r="AD108" s="152"/>
      <c r="AE108" s="128"/>
      <c r="AF108" s="152"/>
      <c r="AG108" s="128"/>
      <c r="AH108" s="159" t="str">
        <f t="shared" si="250"/>
        <v/>
      </c>
      <c r="AI108" s="4" t="str">
        <f t="shared" si="251"/>
        <v/>
      </c>
      <c r="AJ108" s="4" t="str">
        <f t="shared" si="252"/>
        <v/>
      </c>
      <c r="AK108" s="7">
        <f t="shared" si="211"/>
        <v>0</v>
      </c>
      <c r="AL108" s="7" t="str">
        <f t="shared" si="212"/>
        <v/>
      </c>
      <c r="AM108" s="4">
        <f t="shared" si="155"/>
        <v>0</v>
      </c>
      <c r="AN108" s="4">
        <f t="shared" si="303"/>
        <v>0</v>
      </c>
      <c r="AO108" s="4" t="str">
        <f t="shared" si="59"/>
        <v/>
      </c>
      <c r="AP108" s="4" t="str">
        <f t="shared" si="156"/>
        <v/>
      </c>
      <c r="AQ108" s="13">
        <f t="shared" si="213"/>
        <v>0</v>
      </c>
      <c r="AR108" s="4" t="str">
        <f t="shared" si="253"/>
        <v/>
      </c>
      <c r="AS108" s="4">
        <v>5</v>
      </c>
      <c r="AT108" s="4" t="str">
        <f t="shared" si="254"/>
        <v xml:space="preserve"> </v>
      </c>
      <c r="AU108" s="4" t="str">
        <f t="shared" si="159"/>
        <v xml:space="preserve">  </v>
      </c>
      <c r="AV108" s="4" t="str">
        <f t="shared" si="218"/>
        <v/>
      </c>
      <c r="AW108" s="4" t="str">
        <f t="shared" si="255"/>
        <v/>
      </c>
      <c r="AX108" s="4" t="str">
        <f t="shared" si="256"/>
        <v/>
      </c>
      <c r="AY108" s="4" t="str">
        <f t="shared" si="257"/>
        <v/>
      </c>
      <c r="AZ108" s="4" t="str">
        <f t="shared" si="258"/>
        <v/>
      </c>
      <c r="BA108" s="4" t="str">
        <f t="shared" si="259"/>
        <v/>
      </c>
      <c r="BB108" s="4" t="str">
        <f t="shared" si="260"/>
        <v/>
      </c>
      <c r="BC108" s="4" t="str">
        <f t="shared" si="261"/>
        <v/>
      </c>
      <c r="BD108" s="4" t="str">
        <f t="shared" si="262"/>
        <v/>
      </c>
      <c r="BE108" s="4" t="str">
        <f t="shared" si="263"/>
        <v/>
      </c>
      <c r="BF108" s="4" t="str">
        <f t="shared" si="264"/>
        <v/>
      </c>
      <c r="BG108" s="4" t="str">
        <f t="shared" si="265"/>
        <v/>
      </c>
      <c r="BH108" s="4" t="str">
        <f t="shared" si="266"/>
        <v/>
      </c>
      <c r="BI108" s="4" t="str">
        <f t="shared" si="267"/>
        <v/>
      </c>
      <c r="BJ108" s="4" t="str">
        <f t="shared" si="268"/>
        <v/>
      </c>
      <c r="BK108" s="4" t="str">
        <f t="shared" si="269"/>
        <v/>
      </c>
      <c r="BL108" s="4" t="str">
        <f t="shared" si="270"/>
        <v/>
      </c>
      <c r="BM108" s="4" t="str">
        <f t="shared" si="271"/>
        <v/>
      </c>
      <c r="BN108" s="4" t="str">
        <f t="shared" si="272"/>
        <v/>
      </c>
      <c r="BO108" s="4" t="str">
        <f t="shared" si="273"/>
        <v/>
      </c>
      <c r="BP108" s="4" t="str">
        <f t="shared" si="274"/>
        <v/>
      </c>
      <c r="BQ108" s="4" t="str">
        <f t="shared" si="275"/>
        <v/>
      </c>
      <c r="BR108" s="4" t="str">
        <f t="shared" si="276"/>
        <v/>
      </c>
      <c r="BS108" s="4">
        <f t="shared" si="277"/>
        <v>0</v>
      </c>
      <c r="BT108" s="4" t="str">
        <f t="shared" si="278"/>
        <v>999:99.99</v>
      </c>
      <c r="BU108" s="4" t="str">
        <f t="shared" si="279"/>
        <v>999:99.99</v>
      </c>
      <c r="BV108" s="4" t="str">
        <f t="shared" si="280"/>
        <v>999:99.99</v>
      </c>
      <c r="BW108" s="4" t="str">
        <f t="shared" si="281"/>
        <v>999:99.99</v>
      </c>
      <c r="BX108" s="4" t="str">
        <f t="shared" si="282"/>
        <v>999:99.99</v>
      </c>
      <c r="BY108" s="4" t="str">
        <f t="shared" si="283"/>
        <v>999:99.99</v>
      </c>
      <c r="BZ108" s="4" t="str">
        <f t="shared" si="284"/>
        <v>999:99.99</v>
      </c>
      <c r="CA108" s="4" t="str">
        <f t="shared" si="285"/>
        <v>999:99.99</v>
      </c>
      <c r="CB108" s="4" t="str">
        <f t="shared" si="286"/>
        <v>999:99.99</v>
      </c>
      <c r="CC108" s="4" t="str">
        <f t="shared" si="287"/>
        <v>999:99.99</v>
      </c>
      <c r="CD108" s="4" t="str">
        <f t="shared" si="288"/>
        <v>999:99.99</v>
      </c>
      <c r="CE108" s="4">
        <f t="shared" si="214"/>
        <v>0</v>
      </c>
      <c r="CF108" s="4">
        <f t="shared" si="215"/>
        <v>0</v>
      </c>
      <c r="CG108" s="4">
        <f t="shared" si="216"/>
        <v>0</v>
      </c>
      <c r="CH108" s="4" t="str">
        <f t="shared" si="289"/>
        <v>19000100</v>
      </c>
      <c r="CI108" s="4" t="str">
        <f t="shared" si="290"/>
        <v/>
      </c>
      <c r="CP108" s="4" t="str">
        <f t="shared" si="219"/>
        <v/>
      </c>
      <c r="CQ108" s="4" t="str">
        <f t="shared" si="220"/>
        <v/>
      </c>
      <c r="CW108" s="194" t="str">
        <f t="shared" si="221"/>
        <v/>
      </c>
      <c r="CX108" s="13">
        <f t="shared" si="291"/>
        <v>0</v>
      </c>
      <c r="CY108" s="13">
        <f t="shared" si="292"/>
        <v>0</v>
      </c>
      <c r="CZ108" s="13">
        <f t="shared" si="293"/>
        <v>0</v>
      </c>
      <c r="DA108" s="13">
        <f t="shared" si="294"/>
        <v>0</v>
      </c>
      <c r="DB108" s="13">
        <f t="shared" si="295"/>
        <v>0</v>
      </c>
      <c r="DC108" s="13">
        <f t="shared" si="296"/>
        <v>0</v>
      </c>
      <c r="DD108" s="13">
        <f t="shared" si="297"/>
        <v>0</v>
      </c>
      <c r="DE108" s="13">
        <f t="shared" si="298"/>
        <v>0</v>
      </c>
      <c r="DF108" s="13">
        <f t="shared" si="299"/>
        <v>0</v>
      </c>
      <c r="DG108" s="13">
        <f t="shared" si="300"/>
        <v>0</v>
      </c>
      <c r="DH108" s="13">
        <f t="shared" si="301"/>
        <v>0</v>
      </c>
      <c r="DI108" s="4">
        <f t="shared" si="222"/>
        <v>0</v>
      </c>
      <c r="DJ108" s="4">
        <f t="shared" si="223"/>
        <v>0</v>
      </c>
      <c r="DK108" s="4">
        <f t="shared" si="224"/>
        <v>0</v>
      </c>
      <c r="DL108" s="4">
        <f t="shared" si="225"/>
        <v>0</v>
      </c>
      <c r="DM108" s="4">
        <f t="shared" si="226"/>
        <v>0</v>
      </c>
      <c r="DN108" s="4">
        <f t="shared" si="227"/>
        <v>0</v>
      </c>
      <c r="DO108" s="4">
        <f t="shared" si="228"/>
        <v>0</v>
      </c>
      <c r="DP108" s="4">
        <f t="shared" si="229"/>
        <v>0</v>
      </c>
      <c r="DQ108" s="4">
        <f t="shared" si="230"/>
        <v>0</v>
      </c>
      <c r="DR108" s="4">
        <f t="shared" si="231"/>
        <v>0</v>
      </c>
      <c r="DV108" s="4" t="str">
        <f t="shared" si="232"/>
        <v/>
      </c>
      <c r="DW108" s="4" t="str">
        <f t="shared" si="233"/>
        <v/>
      </c>
      <c r="DX108" s="4" t="str">
        <f t="shared" si="234"/>
        <v/>
      </c>
      <c r="DY108" s="4" t="str">
        <f t="shared" si="235"/>
        <v/>
      </c>
      <c r="DZ108" s="4" t="str">
        <f t="shared" si="236"/>
        <v/>
      </c>
      <c r="EA108" s="4" t="str">
        <f t="shared" si="237"/>
        <v/>
      </c>
    </row>
    <row r="109" spans="1:131" ht="16.5" customHeight="1" x14ac:dyDescent="0.15">
      <c r="A109" s="164" t="str">
        <f t="shared" si="210"/>
        <v/>
      </c>
      <c r="B109" s="96"/>
      <c r="C109" s="163" t="s">
        <v>186</v>
      </c>
      <c r="D109" s="200" t="str">
        <f t="shared" si="302"/>
        <v/>
      </c>
      <c r="E109" s="202" t="str">
        <f t="shared" si="248"/>
        <v/>
      </c>
      <c r="F109" s="202" t="str">
        <f>IF(ISERROR(VLOOKUP(CI109,CJ$6:$CK$41,2,0)),"",VLOOKUP(CI109,CJ$6:$CK$41,2,0))</f>
        <v/>
      </c>
      <c r="G109" s="97"/>
      <c r="H109" s="97"/>
      <c r="I109" s="97"/>
      <c r="J109" s="97"/>
      <c r="K109" s="193" t="str">
        <f t="shared" si="249"/>
        <v/>
      </c>
      <c r="L109" s="152"/>
      <c r="M109" s="128"/>
      <c r="N109" s="152"/>
      <c r="O109" s="128"/>
      <c r="P109" s="152"/>
      <c r="Q109" s="128"/>
      <c r="R109" s="152"/>
      <c r="S109" s="128"/>
      <c r="T109" s="152"/>
      <c r="U109" s="128"/>
      <c r="V109" s="152"/>
      <c r="W109" s="128"/>
      <c r="X109" s="152"/>
      <c r="Y109" s="128"/>
      <c r="Z109" s="152"/>
      <c r="AA109" s="128"/>
      <c r="AB109" s="152"/>
      <c r="AC109" s="128"/>
      <c r="AD109" s="152"/>
      <c r="AE109" s="128"/>
      <c r="AF109" s="152"/>
      <c r="AG109" s="128"/>
      <c r="AH109" s="159" t="str">
        <f t="shared" si="250"/>
        <v/>
      </c>
      <c r="AI109" s="4" t="str">
        <f t="shared" si="251"/>
        <v/>
      </c>
      <c r="AJ109" s="4" t="str">
        <f t="shared" si="252"/>
        <v/>
      </c>
      <c r="AK109" s="7">
        <f t="shared" si="211"/>
        <v>0</v>
      </c>
      <c r="AL109" s="7" t="str">
        <f t="shared" si="212"/>
        <v/>
      </c>
      <c r="AM109" s="4">
        <f t="shared" si="155"/>
        <v>0</v>
      </c>
      <c r="AN109" s="4">
        <f t="shared" si="303"/>
        <v>0</v>
      </c>
      <c r="AO109" s="4" t="str">
        <f t="shared" si="59"/>
        <v/>
      </c>
      <c r="AP109" s="4" t="str">
        <f t="shared" si="156"/>
        <v/>
      </c>
      <c r="AQ109" s="13">
        <f t="shared" si="213"/>
        <v>0</v>
      </c>
      <c r="AR109" s="4" t="str">
        <f t="shared" si="253"/>
        <v/>
      </c>
      <c r="AS109" s="4">
        <v>5</v>
      </c>
      <c r="AT109" s="4" t="str">
        <f t="shared" si="254"/>
        <v xml:space="preserve"> </v>
      </c>
      <c r="AU109" s="4" t="str">
        <f t="shared" si="159"/>
        <v xml:space="preserve">  </v>
      </c>
      <c r="AV109" s="4" t="str">
        <f t="shared" si="218"/>
        <v/>
      </c>
      <c r="AW109" s="4" t="str">
        <f t="shared" si="255"/>
        <v/>
      </c>
      <c r="AX109" s="4" t="str">
        <f t="shared" si="256"/>
        <v/>
      </c>
      <c r="AY109" s="4" t="str">
        <f t="shared" si="257"/>
        <v/>
      </c>
      <c r="AZ109" s="4" t="str">
        <f t="shared" si="258"/>
        <v/>
      </c>
      <c r="BA109" s="4" t="str">
        <f t="shared" si="259"/>
        <v/>
      </c>
      <c r="BB109" s="4" t="str">
        <f t="shared" si="260"/>
        <v/>
      </c>
      <c r="BC109" s="4" t="str">
        <f t="shared" si="261"/>
        <v/>
      </c>
      <c r="BD109" s="4" t="str">
        <f t="shared" si="262"/>
        <v/>
      </c>
      <c r="BE109" s="4" t="str">
        <f t="shared" si="263"/>
        <v/>
      </c>
      <c r="BF109" s="4" t="str">
        <f t="shared" si="264"/>
        <v/>
      </c>
      <c r="BG109" s="4" t="str">
        <f t="shared" si="265"/>
        <v/>
      </c>
      <c r="BH109" s="4" t="str">
        <f t="shared" si="266"/>
        <v/>
      </c>
      <c r="BI109" s="4" t="str">
        <f t="shared" si="267"/>
        <v/>
      </c>
      <c r="BJ109" s="4" t="str">
        <f t="shared" si="268"/>
        <v/>
      </c>
      <c r="BK109" s="4" t="str">
        <f t="shared" si="269"/>
        <v/>
      </c>
      <c r="BL109" s="4" t="str">
        <f t="shared" si="270"/>
        <v/>
      </c>
      <c r="BM109" s="4" t="str">
        <f t="shared" si="271"/>
        <v/>
      </c>
      <c r="BN109" s="4" t="str">
        <f t="shared" si="272"/>
        <v/>
      </c>
      <c r="BO109" s="4" t="str">
        <f t="shared" si="273"/>
        <v/>
      </c>
      <c r="BP109" s="4" t="str">
        <f t="shared" si="274"/>
        <v/>
      </c>
      <c r="BQ109" s="4" t="str">
        <f t="shared" si="275"/>
        <v/>
      </c>
      <c r="BR109" s="4" t="str">
        <f t="shared" si="276"/>
        <v/>
      </c>
      <c r="BS109" s="4">
        <f t="shared" si="277"/>
        <v>0</v>
      </c>
      <c r="BT109" s="4" t="str">
        <f t="shared" si="278"/>
        <v>999:99.99</v>
      </c>
      <c r="BU109" s="4" t="str">
        <f t="shared" si="279"/>
        <v>999:99.99</v>
      </c>
      <c r="BV109" s="4" t="str">
        <f t="shared" si="280"/>
        <v>999:99.99</v>
      </c>
      <c r="BW109" s="4" t="str">
        <f t="shared" si="281"/>
        <v>999:99.99</v>
      </c>
      <c r="BX109" s="4" t="str">
        <f t="shared" si="282"/>
        <v>999:99.99</v>
      </c>
      <c r="BY109" s="4" t="str">
        <f t="shared" si="283"/>
        <v>999:99.99</v>
      </c>
      <c r="BZ109" s="4" t="str">
        <f t="shared" si="284"/>
        <v>999:99.99</v>
      </c>
      <c r="CA109" s="4" t="str">
        <f t="shared" si="285"/>
        <v>999:99.99</v>
      </c>
      <c r="CB109" s="4" t="str">
        <f t="shared" si="286"/>
        <v>999:99.99</v>
      </c>
      <c r="CC109" s="4" t="str">
        <f t="shared" si="287"/>
        <v>999:99.99</v>
      </c>
      <c r="CD109" s="4" t="str">
        <f t="shared" si="288"/>
        <v>999:99.99</v>
      </c>
      <c r="CE109" s="4">
        <f t="shared" si="214"/>
        <v>0</v>
      </c>
      <c r="CF109" s="4">
        <f t="shared" si="215"/>
        <v>0</v>
      </c>
      <c r="CG109" s="4">
        <f t="shared" si="216"/>
        <v>0</v>
      </c>
      <c r="CH109" s="4" t="str">
        <f t="shared" si="289"/>
        <v>19000100</v>
      </c>
      <c r="CI109" s="4" t="str">
        <f t="shared" si="290"/>
        <v/>
      </c>
      <c r="CP109" s="4" t="str">
        <f t="shared" si="219"/>
        <v/>
      </c>
      <c r="CQ109" s="4" t="str">
        <f t="shared" si="220"/>
        <v/>
      </c>
      <c r="CW109" s="194" t="str">
        <f t="shared" si="221"/>
        <v/>
      </c>
      <c r="CX109" s="13">
        <f t="shared" si="291"/>
        <v>0</v>
      </c>
      <c r="CY109" s="13">
        <f t="shared" si="292"/>
        <v>0</v>
      </c>
      <c r="CZ109" s="13">
        <f t="shared" si="293"/>
        <v>0</v>
      </c>
      <c r="DA109" s="13">
        <f t="shared" si="294"/>
        <v>0</v>
      </c>
      <c r="DB109" s="13">
        <f t="shared" si="295"/>
        <v>0</v>
      </c>
      <c r="DC109" s="13">
        <f t="shared" si="296"/>
        <v>0</v>
      </c>
      <c r="DD109" s="13">
        <f t="shared" si="297"/>
        <v>0</v>
      </c>
      <c r="DE109" s="13">
        <f t="shared" si="298"/>
        <v>0</v>
      </c>
      <c r="DF109" s="13">
        <f t="shared" si="299"/>
        <v>0</v>
      </c>
      <c r="DG109" s="13">
        <f t="shared" si="300"/>
        <v>0</v>
      </c>
      <c r="DH109" s="13">
        <f t="shared" si="301"/>
        <v>0</v>
      </c>
      <c r="DI109" s="4">
        <f t="shared" si="222"/>
        <v>0</v>
      </c>
      <c r="DJ109" s="4">
        <f t="shared" si="223"/>
        <v>0</v>
      </c>
      <c r="DK109" s="4">
        <f t="shared" si="224"/>
        <v>0</v>
      </c>
      <c r="DL109" s="4">
        <f t="shared" si="225"/>
        <v>0</v>
      </c>
      <c r="DM109" s="4">
        <f t="shared" si="226"/>
        <v>0</v>
      </c>
      <c r="DN109" s="4">
        <f t="shared" si="227"/>
        <v>0</v>
      </c>
      <c r="DO109" s="4">
        <f t="shared" si="228"/>
        <v>0</v>
      </c>
      <c r="DP109" s="4">
        <f t="shared" si="229"/>
        <v>0</v>
      </c>
      <c r="DQ109" s="4">
        <f t="shared" si="230"/>
        <v>0</v>
      </c>
      <c r="DR109" s="4">
        <f t="shared" si="231"/>
        <v>0</v>
      </c>
      <c r="DV109" s="4" t="str">
        <f t="shared" si="232"/>
        <v/>
      </c>
      <c r="DW109" s="4" t="str">
        <f t="shared" si="233"/>
        <v/>
      </c>
      <c r="DX109" s="4" t="str">
        <f t="shared" si="234"/>
        <v/>
      </c>
      <c r="DY109" s="4" t="str">
        <f t="shared" si="235"/>
        <v/>
      </c>
      <c r="DZ109" s="4" t="str">
        <f t="shared" si="236"/>
        <v/>
      </c>
      <c r="EA109" s="4" t="str">
        <f t="shared" si="237"/>
        <v/>
      </c>
    </row>
    <row r="110" spans="1:131" ht="16.5" customHeight="1" x14ac:dyDescent="0.15">
      <c r="A110" s="164" t="str">
        <f t="shared" si="210"/>
        <v/>
      </c>
      <c r="B110" s="96"/>
      <c r="C110" s="163" t="s">
        <v>186</v>
      </c>
      <c r="D110" s="200" t="str">
        <f t="shared" si="302"/>
        <v/>
      </c>
      <c r="E110" s="202" t="str">
        <f t="shared" si="248"/>
        <v/>
      </c>
      <c r="F110" s="202" t="str">
        <f>IF(ISERROR(VLOOKUP(CI110,CJ$6:$CK$41,2,0)),"",VLOOKUP(CI110,CJ$6:$CK$41,2,0))</f>
        <v/>
      </c>
      <c r="G110" s="97"/>
      <c r="H110" s="97"/>
      <c r="I110" s="97"/>
      <c r="J110" s="97"/>
      <c r="K110" s="193" t="str">
        <f t="shared" si="249"/>
        <v/>
      </c>
      <c r="L110" s="152"/>
      <c r="M110" s="128"/>
      <c r="N110" s="152"/>
      <c r="O110" s="128"/>
      <c r="P110" s="152"/>
      <c r="Q110" s="128"/>
      <c r="R110" s="152"/>
      <c r="S110" s="128"/>
      <c r="T110" s="152"/>
      <c r="U110" s="128"/>
      <c r="V110" s="152"/>
      <c r="W110" s="128"/>
      <c r="X110" s="152"/>
      <c r="Y110" s="128"/>
      <c r="Z110" s="152"/>
      <c r="AA110" s="128"/>
      <c r="AB110" s="152"/>
      <c r="AC110" s="128"/>
      <c r="AD110" s="152"/>
      <c r="AE110" s="128"/>
      <c r="AF110" s="152"/>
      <c r="AG110" s="128"/>
      <c r="AH110" s="159" t="str">
        <f t="shared" si="250"/>
        <v/>
      </c>
      <c r="AI110" s="4" t="str">
        <f t="shared" si="251"/>
        <v/>
      </c>
      <c r="AJ110" s="4" t="str">
        <f t="shared" si="252"/>
        <v/>
      </c>
      <c r="AK110" s="7">
        <f t="shared" si="211"/>
        <v>0</v>
      </c>
      <c r="AL110" s="7" t="str">
        <f t="shared" si="212"/>
        <v/>
      </c>
      <c r="AM110" s="4">
        <f t="shared" si="155"/>
        <v>0</v>
      </c>
      <c r="AN110" s="4">
        <f t="shared" si="303"/>
        <v>0</v>
      </c>
      <c r="AO110" s="4" t="str">
        <f t="shared" si="59"/>
        <v/>
      </c>
      <c r="AP110" s="4" t="str">
        <f t="shared" si="156"/>
        <v/>
      </c>
      <c r="AQ110" s="13">
        <f t="shared" si="213"/>
        <v>0</v>
      </c>
      <c r="AR110" s="4" t="str">
        <f t="shared" si="253"/>
        <v/>
      </c>
      <c r="AS110" s="4">
        <v>5</v>
      </c>
      <c r="AT110" s="4" t="str">
        <f t="shared" si="254"/>
        <v xml:space="preserve"> </v>
      </c>
      <c r="AU110" s="4" t="str">
        <f t="shared" si="159"/>
        <v xml:space="preserve">  </v>
      </c>
      <c r="AV110" s="4" t="str">
        <f t="shared" si="218"/>
        <v/>
      </c>
      <c r="AW110" s="4" t="str">
        <f t="shared" si="255"/>
        <v/>
      </c>
      <c r="AX110" s="4" t="str">
        <f t="shared" si="256"/>
        <v/>
      </c>
      <c r="AY110" s="4" t="str">
        <f t="shared" si="257"/>
        <v/>
      </c>
      <c r="AZ110" s="4" t="str">
        <f t="shared" si="258"/>
        <v/>
      </c>
      <c r="BA110" s="4" t="str">
        <f t="shared" si="259"/>
        <v/>
      </c>
      <c r="BB110" s="4" t="str">
        <f t="shared" si="260"/>
        <v/>
      </c>
      <c r="BC110" s="4" t="str">
        <f t="shared" si="261"/>
        <v/>
      </c>
      <c r="BD110" s="4" t="str">
        <f t="shared" si="262"/>
        <v/>
      </c>
      <c r="BE110" s="4" t="str">
        <f t="shared" si="263"/>
        <v/>
      </c>
      <c r="BF110" s="4" t="str">
        <f t="shared" si="264"/>
        <v/>
      </c>
      <c r="BG110" s="4" t="str">
        <f t="shared" si="265"/>
        <v/>
      </c>
      <c r="BH110" s="4" t="str">
        <f t="shared" si="266"/>
        <v/>
      </c>
      <c r="BI110" s="4" t="str">
        <f t="shared" si="267"/>
        <v/>
      </c>
      <c r="BJ110" s="4" t="str">
        <f t="shared" si="268"/>
        <v/>
      </c>
      <c r="BK110" s="4" t="str">
        <f t="shared" si="269"/>
        <v/>
      </c>
      <c r="BL110" s="4" t="str">
        <f t="shared" si="270"/>
        <v/>
      </c>
      <c r="BM110" s="4" t="str">
        <f t="shared" si="271"/>
        <v/>
      </c>
      <c r="BN110" s="4" t="str">
        <f t="shared" si="272"/>
        <v/>
      </c>
      <c r="BO110" s="4" t="str">
        <f t="shared" si="273"/>
        <v/>
      </c>
      <c r="BP110" s="4" t="str">
        <f t="shared" si="274"/>
        <v/>
      </c>
      <c r="BQ110" s="4" t="str">
        <f t="shared" si="275"/>
        <v/>
      </c>
      <c r="BR110" s="4" t="str">
        <f t="shared" si="276"/>
        <v/>
      </c>
      <c r="BS110" s="4">
        <f t="shared" si="277"/>
        <v>0</v>
      </c>
      <c r="BT110" s="4" t="str">
        <f t="shared" si="278"/>
        <v>999:99.99</v>
      </c>
      <c r="BU110" s="4" t="str">
        <f t="shared" si="279"/>
        <v>999:99.99</v>
      </c>
      <c r="BV110" s="4" t="str">
        <f t="shared" si="280"/>
        <v>999:99.99</v>
      </c>
      <c r="BW110" s="4" t="str">
        <f t="shared" si="281"/>
        <v>999:99.99</v>
      </c>
      <c r="BX110" s="4" t="str">
        <f t="shared" si="282"/>
        <v>999:99.99</v>
      </c>
      <c r="BY110" s="4" t="str">
        <f t="shared" si="283"/>
        <v>999:99.99</v>
      </c>
      <c r="BZ110" s="4" t="str">
        <f t="shared" si="284"/>
        <v>999:99.99</v>
      </c>
      <c r="CA110" s="4" t="str">
        <f t="shared" si="285"/>
        <v>999:99.99</v>
      </c>
      <c r="CB110" s="4" t="str">
        <f t="shared" si="286"/>
        <v>999:99.99</v>
      </c>
      <c r="CC110" s="4" t="str">
        <f t="shared" si="287"/>
        <v>999:99.99</v>
      </c>
      <c r="CD110" s="4" t="str">
        <f t="shared" si="288"/>
        <v>999:99.99</v>
      </c>
      <c r="CE110" s="4">
        <f t="shared" si="214"/>
        <v>0</v>
      </c>
      <c r="CF110" s="4">
        <f t="shared" si="215"/>
        <v>0</v>
      </c>
      <c r="CG110" s="4">
        <f t="shared" si="216"/>
        <v>0</v>
      </c>
      <c r="CH110" s="4" t="str">
        <f t="shared" si="289"/>
        <v>19000100</v>
      </c>
      <c r="CI110" s="4" t="str">
        <f t="shared" si="290"/>
        <v/>
      </c>
      <c r="CP110" s="4" t="str">
        <f t="shared" si="219"/>
        <v/>
      </c>
      <c r="CQ110" s="4" t="str">
        <f t="shared" si="220"/>
        <v/>
      </c>
      <c r="CW110" s="194" t="str">
        <f t="shared" si="221"/>
        <v/>
      </c>
      <c r="CX110" s="13">
        <f t="shared" si="291"/>
        <v>0</v>
      </c>
      <c r="CY110" s="13">
        <f t="shared" si="292"/>
        <v>0</v>
      </c>
      <c r="CZ110" s="13">
        <f t="shared" si="293"/>
        <v>0</v>
      </c>
      <c r="DA110" s="13">
        <f t="shared" si="294"/>
        <v>0</v>
      </c>
      <c r="DB110" s="13">
        <f t="shared" si="295"/>
        <v>0</v>
      </c>
      <c r="DC110" s="13">
        <f t="shared" si="296"/>
        <v>0</v>
      </c>
      <c r="DD110" s="13">
        <f t="shared" si="297"/>
        <v>0</v>
      </c>
      <c r="DE110" s="13">
        <f t="shared" si="298"/>
        <v>0</v>
      </c>
      <c r="DF110" s="13">
        <f t="shared" si="299"/>
        <v>0</v>
      </c>
      <c r="DG110" s="13">
        <f t="shared" si="300"/>
        <v>0</v>
      </c>
      <c r="DH110" s="13">
        <f t="shared" si="301"/>
        <v>0</v>
      </c>
      <c r="DI110" s="4">
        <f t="shared" si="222"/>
        <v>0</v>
      </c>
      <c r="DJ110" s="4">
        <f t="shared" si="223"/>
        <v>0</v>
      </c>
      <c r="DK110" s="4">
        <f t="shared" si="224"/>
        <v>0</v>
      </c>
      <c r="DL110" s="4">
        <f t="shared" si="225"/>
        <v>0</v>
      </c>
      <c r="DM110" s="4">
        <f t="shared" si="226"/>
        <v>0</v>
      </c>
      <c r="DN110" s="4">
        <f t="shared" si="227"/>
        <v>0</v>
      </c>
      <c r="DO110" s="4">
        <f t="shared" si="228"/>
        <v>0</v>
      </c>
      <c r="DP110" s="4">
        <f t="shared" si="229"/>
        <v>0</v>
      </c>
      <c r="DQ110" s="4">
        <f t="shared" si="230"/>
        <v>0</v>
      </c>
      <c r="DR110" s="4">
        <f t="shared" si="231"/>
        <v>0</v>
      </c>
      <c r="DV110" s="4" t="str">
        <f t="shared" si="232"/>
        <v/>
      </c>
      <c r="DW110" s="4" t="str">
        <f t="shared" si="233"/>
        <v/>
      </c>
      <c r="DX110" s="4" t="str">
        <f t="shared" si="234"/>
        <v/>
      </c>
      <c r="DY110" s="4" t="str">
        <f t="shared" si="235"/>
        <v/>
      </c>
      <c r="DZ110" s="4" t="str">
        <f t="shared" si="236"/>
        <v/>
      </c>
      <c r="EA110" s="4" t="str">
        <f t="shared" si="237"/>
        <v/>
      </c>
    </row>
    <row r="111" spans="1:131" ht="16.5" customHeight="1" x14ac:dyDescent="0.15">
      <c r="A111" s="164" t="str">
        <f t="shared" si="210"/>
        <v/>
      </c>
      <c r="B111" s="96"/>
      <c r="C111" s="163" t="s">
        <v>186</v>
      </c>
      <c r="D111" s="200" t="str">
        <f t="shared" si="302"/>
        <v/>
      </c>
      <c r="E111" s="202" t="str">
        <f t="shared" si="248"/>
        <v/>
      </c>
      <c r="F111" s="202" t="str">
        <f>IF(ISERROR(VLOOKUP(CI111,CJ$6:$CK$41,2,0)),"",VLOOKUP(CI111,CJ$6:$CK$41,2,0))</f>
        <v/>
      </c>
      <c r="G111" s="97"/>
      <c r="H111" s="97"/>
      <c r="I111" s="97"/>
      <c r="J111" s="97"/>
      <c r="K111" s="193" t="str">
        <f t="shared" si="249"/>
        <v/>
      </c>
      <c r="L111" s="152"/>
      <c r="M111" s="128"/>
      <c r="N111" s="152"/>
      <c r="O111" s="128"/>
      <c r="P111" s="152"/>
      <c r="Q111" s="128"/>
      <c r="R111" s="152"/>
      <c r="S111" s="128"/>
      <c r="T111" s="152"/>
      <c r="U111" s="128"/>
      <c r="V111" s="152"/>
      <c r="W111" s="128"/>
      <c r="X111" s="152"/>
      <c r="Y111" s="128"/>
      <c r="Z111" s="152"/>
      <c r="AA111" s="128"/>
      <c r="AB111" s="152"/>
      <c r="AC111" s="128"/>
      <c r="AD111" s="152"/>
      <c r="AE111" s="128"/>
      <c r="AF111" s="152"/>
      <c r="AG111" s="128"/>
      <c r="AH111" s="159" t="str">
        <f t="shared" si="250"/>
        <v/>
      </c>
      <c r="AI111" s="4" t="str">
        <f t="shared" si="251"/>
        <v/>
      </c>
      <c r="AJ111" s="4" t="str">
        <f t="shared" si="252"/>
        <v/>
      </c>
      <c r="AK111" s="7">
        <f t="shared" si="211"/>
        <v>0</v>
      </c>
      <c r="AL111" s="7" t="str">
        <f t="shared" si="212"/>
        <v/>
      </c>
      <c r="AM111" s="4">
        <f t="shared" si="155"/>
        <v>0</v>
      </c>
      <c r="AN111" s="4">
        <f t="shared" si="303"/>
        <v>0</v>
      </c>
      <c r="AO111" s="4" t="str">
        <f t="shared" ref="AO111:AO127" si="304">IF(AP111="","",AN111)</f>
        <v/>
      </c>
      <c r="AP111" s="4" t="str">
        <f t="shared" si="156"/>
        <v/>
      </c>
      <c r="AQ111" s="13">
        <f t="shared" si="213"/>
        <v>0</v>
      </c>
      <c r="AR111" s="4" t="str">
        <f t="shared" si="253"/>
        <v/>
      </c>
      <c r="AS111" s="4">
        <v>5</v>
      </c>
      <c r="AT111" s="4" t="str">
        <f t="shared" si="254"/>
        <v xml:space="preserve"> </v>
      </c>
      <c r="AU111" s="4" t="str">
        <f t="shared" si="159"/>
        <v xml:space="preserve">  </v>
      </c>
      <c r="AV111" s="4" t="str">
        <f t="shared" si="218"/>
        <v/>
      </c>
      <c r="AW111" s="4" t="str">
        <f t="shared" si="255"/>
        <v/>
      </c>
      <c r="AX111" s="4" t="str">
        <f t="shared" si="256"/>
        <v/>
      </c>
      <c r="AY111" s="4" t="str">
        <f t="shared" si="257"/>
        <v/>
      </c>
      <c r="AZ111" s="4" t="str">
        <f t="shared" si="258"/>
        <v/>
      </c>
      <c r="BA111" s="4" t="str">
        <f t="shared" si="259"/>
        <v/>
      </c>
      <c r="BB111" s="4" t="str">
        <f t="shared" si="260"/>
        <v/>
      </c>
      <c r="BC111" s="4" t="str">
        <f t="shared" si="261"/>
        <v/>
      </c>
      <c r="BD111" s="4" t="str">
        <f t="shared" si="262"/>
        <v/>
      </c>
      <c r="BE111" s="4" t="str">
        <f t="shared" si="263"/>
        <v/>
      </c>
      <c r="BF111" s="4" t="str">
        <f t="shared" si="264"/>
        <v/>
      </c>
      <c r="BG111" s="4" t="str">
        <f t="shared" si="265"/>
        <v/>
      </c>
      <c r="BH111" s="4" t="str">
        <f t="shared" si="266"/>
        <v/>
      </c>
      <c r="BI111" s="4" t="str">
        <f t="shared" si="267"/>
        <v/>
      </c>
      <c r="BJ111" s="4" t="str">
        <f t="shared" si="268"/>
        <v/>
      </c>
      <c r="BK111" s="4" t="str">
        <f t="shared" si="269"/>
        <v/>
      </c>
      <c r="BL111" s="4" t="str">
        <f t="shared" si="270"/>
        <v/>
      </c>
      <c r="BM111" s="4" t="str">
        <f t="shared" si="271"/>
        <v/>
      </c>
      <c r="BN111" s="4" t="str">
        <f t="shared" si="272"/>
        <v/>
      </c>
      <c r="BO111" s="4" t="str">
        <f t="shared" si="273"/>
        <v/>
      </c>
      <c r="BP111" s="4" t="str">
        <f t="shared" si="274"/>
        <v/>
      </c>
      <c r="BQ111" s="4" t="str">
        <f t="shared" si="275"/>
        <v/>
      </c>
      <c r="BR111" s="4" t="str">
        <f t="shared" si="276"/>
        <v/>
      </c>
      <c r="BS111" s="4">
        <f t="shared" si="277"/>
        <v>0</v>
      </c>
      <c r="BT111" s="4" t="str">
        <f t="shared" si="278"/>
        <v>999:99.99</v>
      </c>
      <c r="BU111" s="4" t="str">
        <f t="shared" si="279"/>
        <v>999:99.99</v>
      </c>
      <c r="BV111" s="4" t="str">
        <f t="shared" si="280"/>
        <v>999:99.99</v>
      </c>
      <c r="BW111" s="4" t="str">
        <f t="shared" si="281"/>
        <v>999:99.99</v>
      </c>
      <c r="BX111" s="4" t="str">
        <f t="shared" si="282"/>
        <v>999:99.99</v>
      </c>
      <c r="BY111" s="4" t="str">
        <f t="shared" si="283"/>
        <v>999:99.99</v>
      </c>
      <c r="BZ111" s="4" t="str">
        <f t="shared" si="284"/>
        <v>999:99.99</v>
      </c>
      <c r="CA111" s="4" t="str">
        <f t="shared" si="285"/>
        <v>999:99.99</v>
      </c>
      <c r="CB111" s="4" t="str">
        <f t="shared" si="286"/>
        <v>999:99.99</v>
      </c>
      <c r="CC111" s="4" t="str">
        <f t="shared" si="287"/>
        <v>999:99.99</v>
      </c>
      <c r="CD111" s="4" t="str">
        <f t="shared" si="288"/>
        <v>999:99.99</v>
      </c>
      <c r="CE111" s="4">
        <f t="shared" si="214"/>
        <v>0</v>
      </c>
      <c r="CF111" s="4">
        <f t="shared" si="215"/>
        <v>0</v>
      </c>
      <c r="CG111" s="4">
        <f t="shared" si="216"/>
        <v>0</v>
      </c>
      <c r="CH111" s="4" t="str">
        <f t="shared" si="289"/>
        <v>19000100</v>
      </c>
      <c r="CI111" s="4" t="str">
        <f t="shared" si="290"/>
        <v/>
      </c>
      <c r="CP111" s="4" t="str">
        <f t="shared" si="219"/>
        <v/>
      </c>
      <c r="CQ111" s="4" t="str">
        <f t="shared" si="220"/>
        <v/>
      </c>
      <c r="CW111" s="194" t="str">
        <f t="shared" si="221"/>
        <v/>
      </c>
      <c r="CX111" s="13">
        <f t="shared" si="291"/>
        <v>0</v>
      </c>
      <c r="CY111" s="13">
        <f t="shared" si="292"/>
        <v>0</v>
      </c>
      <c r="CZ111" s="13">
        <f t="shared" si="293"/>
        <v>0</v>
      </c>
      <c r="DA111" s="13">
        <f t="shared" si="294"/>
        <v>0</v>
      </c>
      <c r="DB111" s="13">
        <f t="shared" si="295"/>
        <v>0</v>
      </c>
      <c r="DC111" s="13">
        <f t="shared" si="296"/>
        <v>0</v>
      </c>
      <c r="DD111" s="13">
        <f t="shared" si="297"/>
        <v>0</v>
      </c>
      <c r="DE111" s="13">
        <f t="shared" si="298"/>
        <v>0</v>
      </c>
      <c r="DF111" s="13">
        <f t="shared" si="299"/>
        <v>0</v>
      </c>
      <c r="DG111" s="13">
        <f t="shared" si="300"/>
        <v>0</v>
      </c>
      <c r="DH111" s="13">
        <f t="shared" si="301"/>
        <v>0</v>
      </c>
      <c r="DI111" s="4">
        <f t="shared" si="222"/>
        <v>0</v>
      </c>
      <c r="DJ111" s="4">
        <f t="shared" si="223"/>
        <v>0</v>
      </c>
      <c r="DK111" s="4">
        <f t="shared" si="224"/>
        <v>0</v>
      </c>
      <c r="DL111" s="4">
        <f t="shared" si="225"/>
        <v>0</v>
      </c>
      <c r="DM111" s="4">
        <f t="shared" si="226"/>
        <v>0</v>
      </c>
      <c r="DN111" s="4">
        <f t="shared" si="227"/>
        <v>0</v>
      </c>
      <c r="DO111" s="4">
        <f t="shared" si="228"/>
        <v>0</v>
      </c>
      <c r="DP111" s="4">
        <f t="shared" si="229"/>
        <v>0</v>
      </c>
      <c r="DQ111" s="4">
        <f t="shared" si="230"/>
        <v>0</v>
      </c>
      <c r="DR111" s="4">
        <f t="shared" si="231"/>
        <v>0</v>
      </c>
      <c r="DV111" s="4" t="str">
        <f t="shared" si="232"/>
        <v/>
      </c>
      <c r="DW111" s="4" t="str">
        <f t="shared" si="233"/>
        <v/>
      </c>
      <c r="DX111" s="4" t="str">
        <f t="shared" si="234"/>
        <v/>
      </c>
      <c r="DY111" s="4" t="str">
        <f t="shared" si="235"/>
        <v/>
      </c>
      <c r="DZ111" s="4" t="str">
        <f t="shared" si="236"/>
        <v/>
      </c>
      <c r="EA111" s="4" t="str">
        <f t="shared" si="237"/>
        <v/>
      </c>
    </row>
    <row r="112" spans="1:131" ht="16.5" customHeight="1" x14ac:dyDescent="0.15">
      <c r="A112" s="164" t="str">
        <f t="shared" si="210"/>
        <v/>
      </c>
      <c r="B112" s="96"/>
      <c r="C112" s="163" t="s">
        <v>186</v>
      </c>
      <c r="D112" s="200" t="str">
        <f t="shared" si="302"/>
        <v/>
      </c>
      <c r="E112" s="202" t="str">
        <f t="shared" si="248"/>
        <v/>
      </c>
      <c r="F112" s="202" t="str">
        <f>IF(ISERROR(VLOOKUP(CI112,CJ$6:$CK$41,2,0)),"",VLOOKUP(CI112,CJ$6:$CK$41,2,0))</f>
        <v/>
      </c>
      <c r="G112" s="97"/>
      <c r="H112" s="97"/>
      <c r="I112" s="97"/>
      <c r="J112" s="97"/>
      <c r="K112" s="193" t="str">
        <f t="shared" si="249"/>
        <v/>
      </c>
      <c r="L112" s="152"/>
      <c r="M112" s="128"/>
      <c r="N112" s="152"/>
      <c r="O112" s="128"/>
      <c r="P112" s="152"/>
      <c r="Q112" s="128"/>
      <c r="R112" s="152"/>
      <c r="S112" s="128"/>
      <c r="T112" s="152"/>
      <c r="U112" s="128"/>
      <c r="V112" s="152"/>
      <c r="W112" s="128"/>
      <c r="X112" s="152"/>
      <c r="Y112" s="128"/>
      <c r="Z112" s="152"/>
      <c r="AA112" s="128"/>
      <c r="AB112" s="152"/>
      <c r="AC112" s="128"/>
      <c r="AD112" s="152"/>
      <c r="AE112" s="128"/>
      <c r="AF112" s="152"/>
      <c r="AG112" s="128"/>
      <c r="AH112" s="159" t="str">
        <f t="shared" si="250"/>
        <v/>
      </c>
      <c r="AI112" s="4" t="str">
        <f t="shared" si="251"/>
        <v/>
      </c>
      <c r="AJ112" s="4" t="str">
        <f t="shared" si="252"/>
        <v/>
      </c>
      <c r="AK112" s="7">
        <f t="shared" si="211"/>
        <v>0</v>
      </c>
      <c r="AL112" s="7" t="str">
        <f t="shared" si="212"/>
        <v/>
      </c>
      <c r="AM112" s="4">
        <f t="shared" si="155"/>
        <v>0</v>
      </c>
      <c r="AN112" s="4">
        <f t="shared" si="303"/>
        <v>0</v>
      </c>
      <c r="AO112" s="4" t="str">
        <f t="shared" si="304"/>
        <v/>
      </c>
      <c r="AP112" s="4" t="str">
        <f t="shared" si="156"/>
        <v/>
      </c>
      <c r="AQ112" s="13">
        <f t="shared" si="213"/>
        <v>0</v>
      </c>
      <c r="AR112" s="4" t="str">
        <f t="shared" si="253"/>
        <v/>
      </c>
      <c r="AS112" s="4">
        <v>5</v>
      </c>
      <c r="AT112" s="4" t="str">
        <f t="shared" si="254"/>
        <v xml:space="preserve"> </v>
      </c>
      <c r="AU112" s="4" t="str">
        <f t="shared" si="159"/>
        <v xml:space="preserve">  </v>
      </c>
      <c r="AV112" s="4" t="str">
        <f t="shared" si="218"/>
        <v/>
      </c>
      <c r="AW112" s="4" t="str">
        <f t="shared" si="255"/>
        <v/>
      </c>
      <c r="AX112" s="4" t="str">
        <f t="shared" si="256"/>
        <v/>
      </c>
      <c r="AY112" s="4" t="str">
        <f t="shared" si="257"/>
        <v/>
      </c>
      <c r="AZ112" s="4" t="str">
        <f t="shared" si="258"/>
        <v/>
      </c>
      <c r="BA112" s="4" t="str">
        <f t="shared" si="259"/>
        <v/>
      </c>
      <c r="BB112" s="4" t="str">
        <f t="shared" si="260"/>
        <v/>
      </c>
      <c r="BC112" s="4" t="str">
        <f t="shared" si="261"/>
        <v/>
      </c>
      <c r="BD112" s="4" t="str">
        <f t="shared" si="262"/>
        <v/>
      </c>
      <c r="BE112" s="4" t="str">
        <f t="shared" si="263"/>
        <v/>
      </c>
      <c r="BF112" s="4" t="str">
        <f t="shared" si="264"/>
        <v/>
      </c>
      <c r="BG112" s="4" t="str">
        <f t="shared" si="265"/>
        <v/>
      </c>
      <c r="BH112" s="4" t="str">
        <f t="shared" si="266"/>
        <v/>
      </c>
      <c r="BI112" s="4" t="str">
        <f t="shared" si="267"/>
        <v/>
      </c>
      <c r="BJ112" s="4" t="str">
        <f t="shared" si="268"/>
        <v/>
      </c>
      <c r="BK112" s="4" t="str">
        <f t="shared" si="269"/>
        <v/>
      </c>
      <c r="BL112" s="4" t="str">
        <f t="shared" si="270"/>
        <v/>
      </c>
      <c r="BM112" s="4" t="str">
        <f t="shared" si="271"/>
        <v/>
      </c>
      <c r="BN112" s="4" t="str">
        <f t="shared" si="272"/>
        <v/>
      </c>
      <c r="BO112" s="4" t="str">
        <f t="shared" si="273"/>
        <v/>
      </c>
      <c r="BP112" s="4" t="str">
        <f t="shared" si="274"/>
        <v/>
      </c>
      <c r="BQ112" s="4" t="str">
        <f t="shared" si="275"/>
        <v/>
      </c>
      <c r="BR112" s="4" t="str">
        <f t="shared" si="276"/>
        <v/>
      </c>
      <c r="BS112" s="4">
        <f t="shared" si="277"/>
        <v>0</v>
      </c>
      <c r="BT112" s="4" t="str">
        <f t="shared" si="278"/>
        <v>999:99.99</v>
      </c>
      <c r="BU112" s="4" t="str">
        <f t="shared" si="279"/>
        <v>999:99.99</v>
      </c>
      <c r="BV112" s="4" t="str">
        <f t="shared" si="280"/>
        <v>999:99.99</v>
      </c>
      <c r="BW112" s="4" t="str">
        <f t="shared" si="281"/>
        <v>999:99.99</v>
      </c>
      <c r="BX112" s="4" t="str">
        <f t="shared" si="282"/>
        <v>999:99.99</v>
      </c>
      <c r="BY112" s="4" t="str">
        <f t="shared" si="283"/>
        <v>999:99.99</v>
      </c>
      <c r="BZ112" s="4" t="str">
        <f t="shared" si="284"/>
        <v>999:99.99</v>
      </c>
      <c r="CA112" s="4" t="str">
        <f t="shared" si="285"/>
        <v>999:99.99</v>
      </c>
      <c r="CB112" s="4" t="str">
        <f t="shared" si="286"/>
        <v>999:99.99</v>
      </c>
      <c r="CC112" s="4" t="str">
        <f t="shared" si="287"/>
        <v>999:99.99</v>
      </c>
      <c r="CD112" s="4" t="str">
        <f t="shared" si="288"/>
        <v>999:99.99</v>
      </c>
      <c r="CE112" s="4">
        <f t="shared" si="214"/>
        <v>0</v>
      </c>
      <c r="CF112" s="4">
        <f t="shared" si="215"/>
        <v>0</v>
      </c>
      <c r="CG112" s="4">
        <f t="shared" si="216"/>
        <v>0</v>
      </c>
      <c r="CH112" s="4" t="str">
        <f t="shared" si="289"/>
        <v>19000100</v>
      </c>
      <c r="CI112" s="4" t="str">
        <f t="shared" si="290"/>
        <v/>
      </c>
      <c r="CP112" s="4" t="str">
        <f t="shared" si="219"/>
        <v/>
      </c>
      <c r="CQ112" s="4" t="str">
        <f t="shared" si="220"/>
        <v/>
      </c>
      <c r="CW112" s="194" t="str">
        <f t="shared" si="221"/>
        <v/>
      </c>
      <c r="CX112" s="13">
        <f t="shared" si="291"/>
        <v>0</v>
      </c>
      <c r="CY112" s="13">
        <f t="shared" si="292"/>
        <v>0</v>
      </c>
      <c r="CZ112" s="13">
        <f t="shared" si="293"/>
        <v>0</v>
      </c>
      <c r="DA112" s="13">
        <f t="shared" si="294"/>
        <v>0</v>
      </c>
      <c r="DB112" s="13">
        <f t="shared" si="295"/>
        <v>0</v>
      </c>
      <c r="DC112" s="13">
        <f t="shared" si="296"/>
        <v>0</v>
      </c>
      <c r="DD112" s="13">
        <f t="shared" si="297"/>
        <v>0</v>
      </c>
      <c r="DE112" s="13">
        <f t="shared" si="298"/>
        <v>0</v>
      </c>
      <c r="DF112" s="13">
        <f t="shared" si="299"/>
        <v>0</v>
      </c>
      <c r="DG112" s="13">
        <f t="shared" si="300"/>
        <v>0</v>
      </c>
      <c r="DH112" s="13">
        <f t="shared" si="301"/>
        <v>0</v>
      </c>
      <c r="DI112" s="4">
        <f t="shared" si="222"/>
        <v>0</v>
      </c>
      <c r="DJ112" s="4">
        <f t="shared" si="223"/>
        <v>0</v>
      </c>
      <c r="DK112" s="4">
        <f t="shared" si="224"/>
        <v>0</v>
      </c>
      <c r="DL112" s="4">
        <f t="shared" si="225"/>
        <v>0</v>
      </c>
      <c r="DM112" s="4">
        <f t="shared" si="226"/>
        <v>0</v>
      </c>
      <c r="DN112" s="4">
        <f t="shared" si="227"/>
        <v>0</v>
      </c>
      <c r="DO112" s="4">
        <f t="shared" si="228"/>
        <v>0</v>
      </c>
      <c r="DP112" s="4">
        <f t="shared" si="229"/>
        <v>0</v>
      </c>
      <c r="DQ112" s="4">
        <f t="shared" si="230"/>
        <v>0</v>
      </c>
      <c r="DR112" s="4">
        <f t="shared" si="231"/>
        <v>0</v>
      </c>
      <c r="DV112" s="4" t="str">
        <f t="shared" si="232"/>
        <v/>
      </c>
      <c r="DW112" s="4" t="str">
        <f t="shared" si="233"/>
        <v/>
      </c>
      <c r="DX112" s="4" t="str">
        <f t="shared" si="234"/>
        <v/>
      </c>
      <c r="DY112" s="4" t="str">
        <f t="shared" si="235"/>
        <v/>
      </c>
      <c r="DZ112" s="4" t="str">
        <f t="shared" si="236"/>
        <v/>
      </c>
      <c r="EA112" s="4" t="str">
        <f t="shared" si="237"/>
        <v/>
      </c>
    </row>
    <row r="113" spans="1:132" ht="16.5" customHeight="1" x14ac:dyDescent="0.15">
      <c r="A113" s="164" t="str">
        <f t="shared" si="210"/>
        <v/>
      </c>
      <c r="B113" s="96"/>
      <c r="C113" s="163" t="s">
        <v>186</v>
      </c>
      <c r="D113" s="200" t="str">
        <f t="shared" si="302"/>
        <v/>
      </c>
      <c r="E113" s="202" t="str">
        <f t="shared" si="248"/>
        <v/>
      </c>
      <c r="F113" s="202" t="str">
        <f>IF(ISERROR(VLOOKUP(CI113,CJ$6:$CK$41,2,0)),"",VLOOKUP(CI113,CJ$6:$CK$41,2,0))</f>
        <v/>
      </c>
      <c r="G113" s="97"/>
      <c r="H113" s="97"/>
      <c r="I113" s="97"/>
      <c r="J113" s="97"/>
      <c r="K113" s="193" t="str">
        <f t="shared" si="249"/>
        <v/>
      </c>
      <c r="L113" s="152"/>
      <c r="M113" s="128"/>
      <c r="N113" s="152"/>
      <c r="O113" s="128"/>
      <c r="P113" s="152"/>
      <c r="Q113" s="128"/>
      <c r="R113" s="152"/>
      <c r="S113" s="128"/>
      <c r="T113" s="152"/>
      <c r="U113" s="128"/>
      <c r="V113" s="152"/>
      <c r="W113" s="128"/>
      <c r="X113" s="152"/>
      <c r="Y113" s="128"/>
      <c r="Z113" s="152"/>
      <c r="AA113" s="128"/>
      <c r="AB113" s="152"/>
      <c r="AC113" s="128"/>
      <c r="AD113" s="152"/>
      <c r="AE113" s="128"/>
      <c r="AF113" s="152"/>
      <c r="AG113" s="128"/>
      <c r="AH113" s="159" t="str">
        <f t="shared" si="250"/>
        <v/>
      </c>
      <c r="AI113" s="4" t="str">
        <f t="shared" si="251"/>
        <v/>
      </c>
      <c r="AJ113" s="4" t="str">
        <f t="shared" si="252"/>
        <v/>
      </c>
      <c r="AK113" s="7">
        <f t="shared" si="211"/>
        <v>0</v>
      </c>
      <c r="AL113" s="7" t="str">
        <f t="shared" si="212"/>
        <v/>
      </c>
      <c r="AM113" s="4">
        <f t="shared" si="155"/>
        <v>0</v>
      </c>
      <c r="AN113" s="4">
        <f t="shared" si="303"/>
        <v>0</v>
      </c>
      <c r="AO113" s="4" t="str">
        <f t="shared" si="304"/>
        <v/>
      </c>
      <c r="AP113" s="4" t="str">
        <f t="shared" si="156"/>
        <v/>
      </c>
      <c r="AQ113" s="13">
        <f t="shared" si="213"/>
        <v>0</v>
      </c>
      <c r="AR113" s="4" t="str">
        <f t="shared" si="253"/>
        <v/>
      </c>
      <c r="AS113" s="4">
        <v>5</v>
      </c>
      <c r="AT113" s="4" t="str">
        <f t="shared" si="254"/>
        <v xml:space="preserve"> </v>
      </c>
      <c r="AU113" s="4" t="str">
        <f t="shared" si="159"/>
        <v xml:space="preserve">  </v>
      </c>
      <c r="AV113" s="4" t="str">
        <f t="shared" si="218"/>
        <v/>
      </c>
      <c r="AW113" s="4" t="str">
        <f t="shared" si="255"/>
        <v/>
      </c>
      <c r="AX113" s="4" t="str">
        <f t="shared" si="256"/>
        <v/>
      </c>
      <c r="AY113" s="4" t="str">
        <f t="shared" si="257"/>
        <v/>
      </c>
      <c r="AZ113" s="4" t="str">
        <f t="shared" si="258"/>
        <v/>
      </c>
      <c r="BA113" s="4" t="str">
        <f t="shared" si="259"/>
        <v/>
      </c>
      <c r="BB113" s="4" t="str">
        <f t="shared" si="260"/>
        <v/>
      </c>
      <c r="BC113" s="4" t="str">
        <f t="shared" si="261"/>
        <v/>
      </c>
      <c r="BD113" s="4" t="str">
        <f t="shared" si="262"/>
        <v/>
      </c>
      <c r="BE113" s="4" t="str">
        <f t="shared" si="263"/>
        <v/>
      </c>
      <c r="BF113" s="4" t="str">
        <f t="shared" si="264"/>
        <v/>
      </c>
      <c r="BG113" s="4" t="str">
        <f t="shared" si="265"/>
        <v/>
      </c>
      <c r="BH113" s="4" t="str">
        <f t="shared" si="266"/>
        <v/>
      </c>
      <c r="BI113" s="4" t="str">
        <f t="shared" si="267"/>
        <v/>
      </c>
      <c r="BJ113" s="4" t="str">
        <f t="shared" si="268"/>
        <v/>
      </c>
      <c r="BK113" s="4" t="str">
        <f t="shared" si="269"/>
        <v/>
      </c>
      <c r="BL113" s="4" t="str">
        <f t="shared" si="270"/>
        <v/>
      </c>
      <c r="BM113" s="4" t="str">
        <f t="shared" si="271"/>
        <v/>
      </c>
      <c r="BN113" s="4" t="str">
        <f t="shared" si="272"/>
        <v/>
      </c>
      <c r="BO113" s="4" t="str">
        <f t="shared" si="273"/>
        <v/>
      </c>
      <c r="BP113" s="4" t="str">
        <f t="shared" si="274"/>
        <v/>
      </c>
      <c r="BQ113" s="4" t="str">
        <f t="shared" si="275"/>
        <v/>
      </c>
      <c r="BR113" s="4" t="str">
        <f t="shared" si="276"/>
        <v/>
      </c>
      <c r="BS113" s="4">
        <f t="shared" si="277"/>
        <v>0</v>
      </c>
      <c r="BT113" s="4" t="str">
        <f t="shared" si="278"/>
        <v>999:99.99</v>
      </c>
      <c r="BU113" s="4" t="str">
        <f t="shared" si="279"/>
        <v>999:99.99</v>
      </c>
      <c r="BV113" s="4" t="str">
        <f t="shared" si="280"/>
        <v>999:99.99</v>
      </c>
      <c r="BW113" s="4" t="str">
        <f t="shared" si="281"/>
        <v>999:99.99</v>
      </c>
      <c r="BX113" s="4" t="str">
        <f t="shared" si="282"/>
        <v>999:99.99</v>
      </c>
      <c r="BY113" s="4" t="str">
        <f t="shared" si="283"/>
        <v>999:99.99</v>
      </c>
      <c r="BZ113" s="4" t="str">
        <f t="shared" si="284"/>
        <v>999:99.99</v>
      </c>
      <c r="CA113" s="4" t="str">
        <f t="shared" si="285"/>
        <v>999:99.99</v>
      </c>
      <c r="CB113" s="4" t="str">
        <f t="shared" si="286"/>
        <v>999:99.99</v>
      </c>
      <c r="CC113" s="4" t="str">
        <f t="shared" si="287"/>
        <v>999:99.99</v>
      </c>
      <c r="CD113" s="4" t="str">
        <f t="shared" si="288"/>
        <v>999:99.99</v>
      </c>
      <c r="CE113" s="4">
        <f t="shared" si="214"/>
        <v>0</v>
      </c>
      <c r="CF113" s="4">
        <f t="shared" si="215"/>
        <v>0</v>
      </c>
      <c r="CG113" s="4">
        <f t="shared" si="216"/>
        <v>0</v>
      </c>
      <c r="CH113" s="4" t="str">
        <f t="shared" si="289"/>
        <v>19000100</v>
      </c>
      <c r="CI113" s="4" t="str">
        <f t="shared" si="290"/>
        <v/>
      </c>
      <c r="CP113" s="4" t="str">
        <f t="shared" si="219"/>
        <v/>
      </c>
      <c r="CQ113" s="4" t="str">
        <f t="shared" si="220"/>
        <v/>
      </c>
      <c r="CW113" s="194" t="str">
        <f t="shared" si="221"/>
        <v/>
      </c>
      <c r="CX113" s="13">
        <f t="shared" si="291"/>
        <v>0</v>
      </c>
      <c r="CY113" s="13">
        <f t="shared" si="292"/>
        <v>0</v>
      </c>
      <c r="CZ113" s="13">
        <f t="shared" si="293"/>
        <v>0</v>
      </c>
      <c r="DA113" s="13">
        <f t="shared" si="294"/>
        <v>0</v>
      </c>
      <c r="DB113" s="13">
        <f t="shared" si="295"/>
        <v>0</v>
      </c>
      <c r="DC113" s="13">
        <f t="shared" si="296"/>
        <v>0</v>
      </c>
      <c r="DD113" s="13">
        <f t="shared" si="297"/>
        <v>0</v>
      </c>
      <c r="DE113" s="13">
        <f t="shared" si="298"/>
        <v>0</v>
      </c>
      <c r="DF113" s="13">
        <f t="shared" si="299"/>
        <v>0</v>
      </c>
      <c r="DG113" s="13">
        <f t="shared" si="300"/>
        <v>0</v>
      </c>
      <c r="DH113" s="13">
        <f t="shared" si="301"/>
        <v>0</v>
      </c>
      <c r="DI113" s="4">
        <f t="shared" si="222"/>
        <v>0</v>
      </c>
      <c r="DJ113" s="4">
        <f t="shared" si="223"/>
        <v>0</v>
      </c>
      <c r="DK113" s="4">
        <f t="shared" si="224"/>
        <v>0</v>
      </c>
      <c r="DL113" s="4">
        <f t="shared" si="225"/>
        <v>0</v>
      </c>
      <c r="DM113" s="4">
        <f t="shared" si="226"/>
        <v>0</v>
      </c>
      <c r="DN113" s="4">
        <f t="shared" si="227"/>
        <v>0</v>
      </c>
      <c r="DO113" s="4">
        <f t="shared" si="228"/>
        <v>0</v>
      </c>
      <c r="DP113" s="4">
        <f t="shared" si="229"/>
        <v>0</v>
      </c>
      <c r="DQ113" s="4">
        <f t="shared" si="230"/>
        <v>0</v>
      </c>
      <c r="DR113" s="4">
        <f t="shared" si="231"/>
        <v>0</v>
      </c>
      <c r="DV113" s="4" t="str">
        <f t="shared" si="232"/>
        <v/>
      </c>
      <c r="DW113" s="4" t="str">
        <f t="shared" si="233"/>
        <v/>
      </c>
      <c r="DX113" s="4" t="str">
        <f t="shared" si="234"/>
        <v/>
      </c>
      <c r="DY113" s="4" t="str">
        <f t="shared" si="235"/>
        <v/>
      </c>
      <c r="DZ113" s="4" t="str">
        <f t="shared" si="236"/>
        <v/>
      </c>
      <c r="EA113" s="4" t="str">
        <f t="shared" si="237"/>
        <v/>
      </c>
    </row>
    <row r="114" spans="1:132" ht="16.5" customHeight="1" x14ac:dyDescent="0.15">
      <c r="A114" s="164" t="str">
        <f t="shared" si="210"/>
        <v/>
      </c>
      <c r="B114" s="96"/>
      <c r="C114" s="163" t="s">
        <v>186</v>
      </c>
      <c r="D114" s="200" t="str">
        <f t="shared" si="302"/>
        <v/>
      </c>
      <c r="E114" s="202" t="str">
        <f t="shared" si="248"/>
        <v/>
      </c>
      <c r="F114" s="202" t="str">
        <f>IF(ISERROR(VLOOKUP(CI114,CJ$6:$CK$41,2,0)),"",VLOOKUP(CI114,CJ$6:$CK$41,2,0))</f>
        <v/>
      </c>
      <c r="G114" s="97"/>
      <c r="H114" s="97"/>
      <c r="I114" s="97"/>
      <c r="J114" s="97"/>
      <c r="K114" s="193" t="str">
        <f t="shared" si="249"/>
        <v/>
      </c>
      <c r="L114" s="152"/>
      <c r="M114" s="128"/>
      <c r="N114" s="152"/>
      <c r="O114" s="128"/>
      <c r="P114" s="152"/>
      <c r="Q114" s="128"/>
      <c r="R114" s="152"/>
      <c r="S114" s="128"/>
      <c r="T114" s="152"/>
      <c r="U114" s="128"/>
      <c r="V114" s="152"/>
      <c r="W114" s="128"/>
      <c r="X114" s="152"/>
      <c r="Y114" s="128"/>
      <c r="Z114" s="152"/>
      <c r="AA114" s="128"/>
      <c r="AB114" s="152"/>
      <c r="AC114" s="128"/>
      <c r="AD114" s="152"/>
      <c r="AE114" s="128"/>
      <c r="AF114" s="152"/>
      <c r="AG114" s="128"/>
      <c r="AH114" s="159" t="str">
        <f t="shared" si="250"/>
        <v/>
      </c>
      <c r="AI114" s="4" t="str">
        <f t="shared" si="251"/>
        <v/>
      </c>
      <c r="AJ114" s="4" t="str">
        <f t="shared" si="252"/>
        <v/>
      </c>
      <c r="AK114" s="7">
        <f t="shared" si="211"/>
        <v>0</v>
      </c>
      <c r="AL114" s="7" t="str">
        <f t="shared" si="212"/>
        <v/>
      </c>
      <c r="AM114" s="4">
        <f t="shared" si="155"/>
        <v>0</v>
      </c>
      <c r="AN114" s="4">
        <f t="shared" si="303"/>
        <v>0</v>
      </c>
      <c r="AO114" s="4" t="str">
        <f t="shared" si="304"/>
        <v/>
      </c>
      <c r="AP114" s="4" t="str">
        <f t="shared" si="156"/>
        <v/>
      </c>
      <c r="AQ114" s="13">
        <f t="shared" si="213"/>
        <v>0</v>
      </c>
      <c r="AR114" s="4" t="str">
        <f t="shared" si="253"/>
        <v/>
      </c>
      <c r="AS114" s="4">
        <v>5</v>
      </c>
      <c r="AT114" s="4" t="str">
        <f t="shared" si="254"/>
        <v xml:space="preserve"> </v>
      </c>
      <c r="AU114" s="4" t="str">
        <f t="shared" si="159"/>
        <v xml:space="preserve">  </v>
      </c>
      <c r="AV114" s="4" t="str">
        <f t="shared" si="218"/>
        <v/>
      </c>
      <c r="AW114" s="4" t="str">
        <f t="shared" si="255"/>
        <v/>
      </c>
      <c r="AX114" s="4" t="str">
        <f t="shared" si="256"/>
        <v/>
      </c>
      <c r="AY114" s="4" t="str">
        <f t="shared" si="257"/>
        <v/>
      </c>
      <c r="AZ114" s="4" t="str">
        <f t="shared" si="258"/>
        <v/>
      </c>
      <c r="BA114" s="4" t="str">
        <f t="shared" si="259"/>
        <v/>
      </c>
      <c r="BB114" s="4" t="str">
        <f t="shared" si="260"/>
        <v/>
      </c>
      <c r="BC114" s="4" t="str">
        <f t="shared" si="261"/>
        <v/>
      </c>
      <c r="BD114" s="4" t="str">
        <f t="shared" si="262"/>
        <v/>
      </c>
      <c r="BE114" s="4" t="str">
        <f t="shared" si="263"/>
        <v/>
      </c>
      <c r="BF114" s="4" t="str">
        <f t="shared" si="264"/>
        <v/>
      </c>
      <c r="BG114" s="4" t="str">
        <f t="shared" si="265"/>
        <v/>
      </c>
      <c r="BH114" s="4" t="str">
        <f t="shared" si="266"/>
        <v/>
      </c>
      <c r="BI114" s="4" t="str">
        <f t="shared" si="267"/>
        <v/>
      </c>
      <c r="BJ114" s="4" t="str">
        <f t="shared" si="268"/>
        <v/>
      </c>
      <c r="BK114" s="4" t="str">
        <f t="shared" si="269"/>
        <v/>
      </c>
      <c r="BL114" s="4" t="str">
        <f t="shared" si="270"/>
        <v/>
      </c>
      <c r="BM114" s="4" t="str">
        <f t="shared" si="271"/>
        <v/>
      </c>
      <c r="BN114" s="4" t="str">
        <f t="shared" si="272"/>
        <v/>
      </c>
      <c r="BO114" s="4" t="str">
        <f t="shared" si="273"/>
        <v/>
      </c>
      <c r="BP114" s="4" t="str">
        <f t="shared" si="274"/>
        <v/>
      </c>
      <c r="BQ114" s="4" t="str">
        <f t="shared" si="275"/>
        <v/>
      </c>
      <c r="BR114" s="4" t="str">
        <f t="shared" si="276"/>
        <v/>
      </c>
      <c r="BS114" s="4">
        <f t="shared" si="277"/>
        <v>0</v>
      </c>
      <c r="BT114" s="4" t="str">
        <f t="shared" si="278"/>
        <v>999:99.99</v>
      </c>
      <c r="BU114" s="4" t="str">
        <f t="shared" si="279"/>
        <v>999:99.99</v>
      </c>
      <c r="BV114" s="4" t="str">
        <f t="shared" si="280"/>
        <v>999:99.99</v>
      </c>
      <c r="BW114" s="4" t="str">
        <f t="shared" si="281"/>
        <v>999:99.99</v>
      </c>
      <c r="BX114" s="4" t="str">
        <f t="shared" si="282"/>
        <v>999:99.99</v>
      </c>
      <c r="BY114" s="4" t="str">
        <f t="shared" si="283"/>
        <v>999:99.99</v>
      </c>
      <c r="BZ114" s="4" t="str">
        <f t="shared" si="284"/>
        <v>999:99.99</v>
      </c>
      <c r="CA114" s="4" t="str">
        <f t="shared" si="285"/>
        <v>999:99.99</v>
      </c>
      <c r="CB114" s="4" t="str">
        <f t="shared" si="286"/>
        <v>999:99.99</v>
      </c>
      <c r="CC114" s="4" t="str">
        <f t="shared" si="287"/>
        <v>999:99.99</v>
      </c>
      <c r="CD114" s="4" t="str">
        <f t="shared" si="288"/>
        <v>999:99.99</v>
      </c>
      <c r="CE114" s="4">
        <f t="shared" si="214"/>
        <v>0</v>
      </c>
      <c r="CF114" s="4">
        <f t="shared" si="215"/>
        <v>0</v>
      </c>
      <c r="CG114" s="4">
        <f t="shared" si="216"/>
        <v>0</v>
      </c>
      <c r="CH114" s="4" t="str">
        <f t="shared" si="289"/>
        <v>19000100</v>
      </c>
      <c r="CI114" s="4" t="str">
        <f t="shared" si="290"/>
        <v/>
      </c>
      <c r="CP114" s="4" t="str">
        <f t="shared" si="219"/>
        <v/>
      </c>
      <c r="CQ114" s="4" t="str">
        <f t="shared" si="220"/>
        <v/>
      </c>
      <c r="CW114" s="194" t="str">
        <f t="shared" si="221"/>
        <v/>
      </c>
      <c r="CX114" s="13">
        <f t="shared" si="291"/>
        <v>0</v>
      </c>
      <c r="CY114" s="13">
        <f t="shared" si="292"/>
        <v>0</v>
      </c>
      <c r="CZ114" s="13">
        <f t="shared" si="293"/>
        <v>0</v>
      </c>
      <c r="DA114" s="13">
        <f t="shared" si="294"/>
        <v>0</v>
      </c>
      <c r="DB114" s="13">
        <f t="shared" si="295"/>
        <v>0</v>
      </c>
      <c r="DC114" s="13">
        <f t="shared" si="296"/>
        <v>0</v>
      </c>
      <c r="DD114" s="13">
        <f t="shared" si="297"/>
        <v>0</v>
      </c>
      <c r="DE114" s="13">
        <f t="shared" si="298"/>
        <v>0</v>
      </c>
      <c r="DF114" s="13">
        <f t="shared" si="299"/>
        <v>0</v>
      </c>
      <c r="DG114" s="13">
        <f t="shared" si="300"/>
        <v>0</v>
      </c>
      <c r="DH114" s="13">
        <f t="shared" si="301"/>
        <v>0</v>
      </c>
      <c r="DI114" s="4">
        <f t="shared" si="222"/>
        <v>0</v>
      </c>
      <c r="DJ114" s="4">
        <f t="shared" si="223"/>
        <v>0</v>
      </c>
      <c r="DK114" s="4">
        <f t="shared" si="224"/>
        <v>0</v>
      </c>
      <c r="DL114" s="4">
        <f t="shared" si="225"/>
        <v>0</v>
      </c>
      <c r="DM114" s="4">
        <f t="shared" si="226"/>
        <v>0</v>
      </c>
      <c r="DN114" s="4">
        <f t="shared" si="227"/>
        <v>0</v>
      </c>
      <c r="DO114" s="4">
        <f t="shared" si="228"/>
        <v>0</v>
      </c>
      <c r="DP114" s="4">
        <f t="shared" si="229"/>
        <v>0</v>
      </c>
      <c r="DQ114" s="4">
        <f t="shared" si="230"/>
        <v>0</v>
      </c>
      <c r="DR114" s="4">
        <f t="shared" si="231"/>
        <v>0</v>
      </c>
      <c r="DV114" s="4" t="str">
        <f t="shared" si="232"/>
        <v/>
      </c>
      <c r="DW114" s="4" t="str">
        <f t="shared" si="233"/>
        <v/>
      </c>
      <c r="DX114" s="4" t="str">
        <f t="shared" si="234"/>
        <v/>
      </c>
      <c r="DY114" s="4" t="str">
        <f t="shared" si="235"/>
        <v/>
      </c>
      <c r="DZ114" s="4" t="str">
        <f t="shared" si="236"/>
        <v/>
      </c>
      <c r="EA114" s="4" t="str">
        <f t="shared" si="237"/>
        <v/>
      </c>
    </row>
    <row r="115" spans="1:132" ht="16.5" customHeight="1" x14ac:dyDescent="0.15">
      <c r="A115" s="164" t="str">
        <f t="shared" si="210"/>
        <v/>
      </c>
      <c r="B115" s="96"/>
      <c r="C115" s="163" t="s">
        <v>186</v>
      </c>
      <c r="D115" s="200" t="str">
        <f t="shared" si="302"/>
        <v/>
      </c>
      <c r="E115" s="202" t="str">
        <f t="shared" si="248"/>
        <v/>
      </c>
      <c r="F115" s="202" t="str">
        <f>IF(ISERROR(VLOOKUP(CI115,CJ$6:$CK$41,2,0)),"",VLOOKUP(CI115,CJ$6:$CK$41,2,0))</f>
        <v/>
      </c>
      <c r="G115" s="97"/>
      <c r="H115" s="97"/>
      <c r="I115" s="97"/>
      <c r="J115" s="97"/>
      <c r="K115" s="193" t="str">
        <f t="shared" si="249"/>
        <v/>
      </c>
      <c r="L115" s="152"/>
      <c r="M115" s="128"/>
      <c r="N115" s="152"/>
      <c r="O115" s="128"/>
      <c r="P115" s="152"/>
      <c r="Q115" s="128"/>
      <c r="R115" s="152"/>
      <c r="S115" s="128"/>
      <c r="T115" s="152"/>
      <c r="U115" s="128"/>
      <c r="V115" s="152"/>
      <c r="W115" s="128"/>
      <c r="X115" s="152"/>
      <c r="Y115" s="128"/>
      <c r="Z115" s="152"/>
      <c r="AA115" s="128"/>
      <c r="AB115" s="152"/>
      <c r="AC115" s="128"/>
      <c r="AD115" s="152"/>
      <c r="AE115" s="128"/>
      <c r="AF115" s="152"/>
      <c r="AG115" s="128"/>
      <c r="AH115" s="159" t="str">
        <f t="shared" si="250"/>
        <v/>
      </c>
      <c r="AI115" s="4" t="str">
        <f t="shared" si="251"/>
        <v/>
      </c>
      <c r="AJ115" s="4" t="str">
        <f t="shared" si="252"/>
        <v/>
      </c>
      <c r="AK115" s="7">
        <f t="shared" si="211"/>
        <v>0</v>
      </c>
      <c r="AL115" s="7" t="str">
        <f t="shared" si="212"/>
        <v/>
      </c>
      <c r="AM115" s="4">
        <f t="shared" si="155"/>
        <v>0</v>
      </c>
      <c r="AN115" s="4">
        <f t="shared" si="303"/>
        <v>0</v>
      </c>
      <c r="AO115" s="4" t="str">
        <f t="shared" si="304"/>
        <v/>
      </c>
      <c r="AP115" s="4" t="str">
        <f t="shared" si="156"/>
        <v/>
      </c>
      <c r="AQ115" s="13">
        <f t="shared" si="213"/>
        <v>0</v>
      </c>
      <c r="AR115" s="4" t="str">
        <f t="shared" si="253"/>
        <v/>
      </c>
      <c r="AS115" s="4">
        <v>5</v>
      </c>
      <c r="AT115" s="4" t="str">
        <f t="shared" si="254"/>
        <v xml:space="preserve"> </v>
      </c>
      <c r="AU115" s="4" t="str">
        <f t="shared" si="159"/>
        <v xml:space="preserve">  </v>
      </c>
      <c r="AV115" s="4" t="str">
        <f t="shared" si="218"/>
        <v/>
      </c>
      <c r="AW115" s="4" t="str">
        <f t="shared" si="255"/>
        <v/>
      </c>
      <c r="AX115" s="4" t="str">
        <f t="shared" si="256"/>
        <v/>
      </c>
      <c r="AY115" s="4" t="str">
        <f t="shared" si="257"/>
        <v/>
      </c>
      <c r="AZ115" s="4" t="str">
        <f t="shared" si="258"/>
        <v/>
      </c>
      <c r="BA115" s="4" t="str">
        <f t="shared" si="259"/>
        <v/>
      </c>
      <c r="BB115" s="4" t="str">
        <f t="shared" si="260"/>
        <v/>
      </c>
      <c r="BC115" s="4" t="str">
        <f t="shared" si="261"/>
        <v/>
      </c>
      <c r="BD115" s="4" t="str">
        <f t="shared" si="262"/>
        <v/>
      </c>
      <c r="BE115" s="4" t="str">
        <f t="shared" si="263"/>
        <v/>
      </c>
      <c r="BF115" s="4" t="str">
        <f t="shared" si="264"/>
        <v/>
      </c>
      <c r="BG115" s="4" t="str">
        <f t="shared" si="265"/>
        <v/>
      </c>
      <c r="BH115" s="4" t="str">
        <f t="shared" si="266"/>
        <v/>
      </c>
      <c r="BI115" s="4" t="str">
        <f t="shared" si="267"/>
        <v/>
      </c>
      <c r="BJ115" s="4" t="str">
        <f t="shared" si="268"/>
        <v/>
      </c>
      <c r="BK115" s="4" t="str">
        <f t="shared" si="269"/>
        <v/>
      </c>
      <c r="BL115" s="4" t="str">
        <f t="shared" si="270"/>
        <v/>
      </c>
      <c r="BM115" s="4" t="str">
        <f t="shared" si="271"/>
        <v/>
      </c>
      <c r="BN115" s="4" t="str">
        <f t="shared" si="272"/>
        <v/>
      </c>
      <c r="BO115" s="4" t="str">
        <f t="shared" si="273"/>
        <v/>
      </c>
      <c r="BP115" s="4" t="str">
        <f t="shared" si="274"/>
        <v/>
      </c>
      <c r="BQ115" s="4" t="str">
        <f t="shared" si="275"/>
        <v/>
      </c>
      <c r="BR115" s="4" t="str">
        <f t="shared" si="276"/>
        <v/>
      </c>
      <c r="BS115" s="4">
        <f t="shared" si="277"/>
        <v>0</v>
      </c>
      <c r="BT115" s="4" t="str">
        <f t="shared" si="278"/>
        <v>999:99.99</v>
      </c>
      <c r="BU115" s="4" t="str">
        <f t="shared" si="279"/>
        <v>999:99.99</v>
      </c>
      <c r="BV115" s="4" t="str">
        <f t="shared" si="280"/>
        <v>999:99.99</v>
      </c>
      <c r="BW115" s="4" t="str">
        <f t="shared" si="281"/>
        <v>999:99.99</v>
      </c>
      <c r="BX115" s="4" t="str">
        <f t="shared" si="282"/>
        <v>999:99.99</v>
      </c>
      <c r="BY115" s="4" t="str">
        <f t="shared" si="283"/>
        <v>999:99.99</v>
      </c>
      <c r="BZ115" s="4" t="str">
        <f t="shared" si="284"/>
        <v>999:99.99</v>
      </c>
      <c r="CA115" s="4" t="str">
        <f t="shared" si="285"/>
        <v>999:99.99</v>
      </c>
      <c r="CB115" s="4" t="str">
        <f t="shared" si="286"/>
        <v>999:99.99</v>
      </c>
      <c r="CC115" s="4" t="str">
        <f t="shared" si="287"/>
        <v>999:99.99</v>
      </c>
      <c r="CD115" s="4" t="str">
        <f t="shared" si="288"/>
        <v>999:99.99</v>
      </c>
      <c r="CE115" s="4">
        <f t="shared" si="214"/>
        <v>0</v>
      </c>
      <c r="CF115" s="4">
        <f t="shared" si="215"/>
        <v>0</v>
      </c>
      <c r="CG115" s="4">
        <f t="shared" si="216"/>
        <v>0</v>
      </c>
      <c r="CH115" s="4" t="str">
        <f t="shared" si="289"/>
        <v>19000100</v>
      </c>
      <c r="CI115" s="4" t="str">
        <f t="shared" si="290"/>
        <v/>
      </c>
      <c r="CP115" s="4" t="str">
        <f t="shared" si="219"/>
        <v/>
      </c>
      <c r="CQ115" s="4" t="str">
        <f t="shared" si="220"/>
        <v/>
      </c>
      <c r="CW115" s="194" t="str">
        <f t="shared" si="221"/>
        <v/>
      </c>
      <c r="CX115" s="13">
        <f t="shared" si="291"/>
        <v>0</v>
      </c>
      <c r="CY115" s="13">
        <f t="shared" si="292"/>
        <v>0</v>
      </c>
      <c r="CZ115" s="13">
        <f t="shared" si="293"/>
        <v>0</v>
      </c>
      <c r="DA115" s="13">
        <f t="shared" si="294"/>
        <v>0</v>
      </c>
      <c r="DB115" s="13">
        <f t="shared" si="295"/>
        <v>0</v>
      </c>
      <c r="DC115" s="13">
        <f t="shared" si="296"/>
        <v>0</v>
      </c>
      <c r="DD115" s="13">
        <f t="shared" si="297"/>
        <v>0</v>
      </c>
      <c r="DE115" s="13">
        <f t="shared" si="298"/>
        <v>0</v>
      </c>
      <c r="DF115" s="13">
        <f t="shared" si="299"/>
        <v>0</v>
      </c>
      <c r="DG115" s="13">
        <f t="shared" si="300"/>
        <v>0</v>
      </c>
      <c r="DH115" s="13">
        <f t="shared" si="301"/>
        <v>0</v>
      </c>
      <c r="DI115" s="4">
        <f t="shared" si="222"/>
        <v>0</v>
      </c>
      <c r="DJ115" s="4">
        <f t="shared" si="223"/>
        <v>0</v>
      </c>
      <c r="DK115" s="4">
        <f t="shared" si="224"/>
        <v>0</v>
      </c>
      <c r="DL115" s="4">
        <f t="shared" si="225"/>
        <v>0</v>
      </c>
      <c r="DM115" s="4">
        <f t="shared" si="226"/>
        <v>0</v>
      </c>
      <c r="DN115" s="4">
        <f t="shared" si="227"/>
        <v>0</v>
      </c>
      <c r="DO115" s="4">
        <f t="shared" si="228"/>
        <v>0</v>
      </c>
      <c r="DP115" s="4">
        <f t="shared" si="229"/>
        <v>0</v>
      </c>
      <c r="DQ115" s="4">
        <f t="shared" si="230"/>
        <v>0</v>
      </c>
      <c r="DR115" s="4">
        <f t="shared" si="231"/>
        <v>0</v>
      </c>
      <c r="DV115" s="4" t="str">
        <f t="shared" si="232"/>
        <v/>
      </c>
      <c r="DW115" s="4" t="str">
        <f t="shared" si="233"/>
        <v/>
      </c>
      <c r="DX115" s="4" t="str">
        <f t="shared" si="234"/>
        <v/>
      </c>
      <c r="DY115" s="4" t="str">
        <f t="shared" si="235"/>
        <v/>
      </c>
      <c r="DZ115" s="4" t="str">
        <f t="shared" si="236"/>
        <v/>
      </c>
      <c r="EA115" s="4" t="str">
        <f t="shared" si="237"/>
        <v/>
      </c>
    </row>
    <row r="116" spans="1:132" ht="16.5" customHeight="1" x14ac:dyDescent="0.15">
      <c r="A116" s="164" t="str">
        <f t="shared" si="210"/>
        <v/>
      </c>
      <c r="B116" s="96"/>
      <c r="C116" s="163" t="s">
        <v>186</v>
      </c>
      <c r="D116" s="200" t="str">
        <f t="shared" si="302"/>
        <v/>
      </c>
      <c r="E116" s="202" t="str">
        <f t="shared" si="248"/>
        <v/>
      </c>
      <c r="F116" s="202" t="str">
        <f>IF(ISERROR(VLOOKUP(CI116,CJ$6:$CK$41,2,0)),"",VLOOKUP(CI116,CJ$6:$CK$41,2,0))</f>
        <v/>
      </c>
      <c r="G116" s="97"/>
      <c r="H116" s="97"/>
      <c r="I116" s="97"/>
      <c r="J116" s="97"/>
      <c r="K116" s="193" t="str">
        <f t="shared" si="249"/>
        <v/>
      </c>
      <c r="L116" s="152"/>
      <c r="M116" s="128"/>
      <c r="N116" s="152"/>
      <c r="O116" s="128"/>
      <c r="P116" s="152"/>
      <c r="Q116" s="128"/>
      <c r="R116" s="152"/>
      <c r="S116" s="128"/>
      <c r="T116" s="152"/>
      <c r="U116" s="128"/>
      <c r="V116" s="152"/>
      <c r="W116" s="128"/>
      <c r="X116" s="152"/>
      <c r="Y116" s="128"/>
      <c r="Z116" s="152"/>
      <c r="AA116" s="128"/>
      <c r="AB116" s="152"/>
      <c r="AC116" s="128"/>
      <c r="AD116" s="152"/>
      <c r="AE116" s="128"/>
      <c r="AF116" s="152"/>
      <c r="AG116" s="128"/>
      <c r="AH116" s="159" t="str">
        <f t="shared" si="250"/>
        <v/>
      </c>
      <c r="AI116" s="4" t="str">
        <f t="shared" si="251"/>
        <v/>
      </c>
      <c r="AJ116" s="4" t="str">
        <f t="shared" si="252"/>
        <v/>
      </c>
      <c r="AK116" s="7">
        <f t="shared" si="211"/>
        <v>0</v>
      </c>
      <c r="AL116" s="7" t="str">
        <f t="shared" si="212"/>
        <v/>
      </c>
      <c r="AM116" s="4">
        <f t="shared" si="155"/>
        <v>0</v>
      </c>
      <c r="AN116" s="4">
        <f t="shared" si="303"/>
        <v>0</v>
      </c>
      <c r="AO116" s="4" t="str">
        <f t="shared" si="304"/>
        <v/>
      </c>
      <c r="AP116" s="4" t="str">
        <f t="shared" si="156"/>
        <v/>
      </c>
      <c r="AQ116" s="13">
        <f t="shared" si="213"/>
        <v>0</v>
      </c>
      <c r="AR116" s="4" t="str">
        <f t="shared" si="253"/>
        <v/>
      </c>
      <c r="AS116" s="4">
        <v>5</v>
      </c>
      <c r="AT116" s="4" t="str">
        <f t="shared" si="254"/>
        <v xml:space="preserve"> </v>
      </c>
      <c r="AU116" s="4" t="str">
        <f t="shared" si="159"/>
        <v xml:space="preserve">  </v>
      </c>
      <c r="AV116" s="4" t="str">
        <f t="shared" si="218"/>
        <v/>
      </c>
      <c r="AW116" s="4" t="str">
        <f t="shared" si="255"/>
        <v/>
      </c>
      <c r="AX116" s="4" t="str">
        <f t="shared" si="256"/>
        <v/>
      </c>
      <c r="AY116" s="4" t="str">
        <f t="shared" si="257"/>
        <v/>
      </c>
      <c r="AZ116" s="4" t="str">
        <f t="shared" si="258"/>
        <v/>
      </c>
      <c r="BA116" s="4" t="str">
        <f t="shared" si="259"/>
        <v/>
      </c>
      <c r="BB116" s="4" t="str">
        <f t="shared" si="260"/>
        <v/>
      </c>
      <c r="BC116" s="4" t="str">
        <f t="shared" si="261"/>
        <v/>
      </c>
      <c r="BD116" s="4" t="str">
        <f t="shared" si="262"/>
        <v/>
      </c>
      <c r="BE116" s="4" t="str">
        <f t="shared" si="263"/>
        <v/>
      </c>
      <c r="BF116" s="4" t="str">
        <f t="shared" si="264"/>
        <v/>
      </c>
      <c r="BG116" s="4" t="str">
        <f t="shared" si="265"/>
        <v/>
      </c>
      <c r="BH116" s="4" t="str">
        <f t="shared" si="266"/>
        <v/>
      </c>
      <c r="BI116" s="4" t="str">
        <f t="shared" si="267"/>
        <v/>
      </c>
      <c r="BJ116" s="4" t="str">
        <f t="shared" si="268"/>
        <v/>
      </c>
      <c r="BK116" s="4" t="str">
        <f t="shared" si="269"/>
        <v/>
      </c>
      <c r="BL116" s="4" t="str">
        <f t="shared" si="270"/>
        <v/>
      </c>
      <c r="BM116" s="4" t="str">
        <f t="shared" si="271"/>
        <v/>
      </c>
      <c r="BN116" s="4" t="str">
        <f t="shared" si="272"/>
        <v/>
      </c>
      <c r="BO116" s="4" t="str">
        <f t="shared" si="273"/>
        <v/>
      </c>
      <c r="BP116" s="4" t="str">
        <f t="shared" si="274"/>
        <v/>
      </c>
      <c r="BQ116" s="4" t="str">
        <f t="shared" si="275"/>
        <v/>
      </c>
      <c r="BR116" s="4" t="str">
        <f t="shared" si="276"/>
        <v/>
      </c>
      <c r="BS116" s="4">
        <f t="shared" si="277"/>
        <v>0</v>
      </c>
      <c r="BT116" s="4" t="str">
        <f t="shared" si="278"/>
        <v>999:99.99</v>
      </c>
      <c r="BU116" s="4" t="str">
        <f t="shared" si="279"/>
        <v>999:99.99</v>
      </c>
      <c r="BV116" s="4" t="str">
        <f t="shared" si="280"/>
        <v>999:99.99</v>
      </c>
      <c r="BW116" s="4" t="str">
        <f t="shared" si="281"/>
        <v>999:99.99</v>
      </c>
      <c r="BX116" s="4" t="str">
        <f t="shared" si="282"/>
        <v>999:99.99</v>
      </c>
      <c r="BY116" s="4" t="str">
        <f t="shared" si="283"/>
        <v>999:99.99</v>
      </c>
      <c r="BZ116" s="4" t="str">
        <f t="shared" si="284"/>
        <v>999:99.99</v>
      </c>
      <c r="CA116" s="4" t="str">
        <f t="shared" si="285"/>
        <v>999:99.99</v>
      </c>
      <c r="CB116" s="4" t="str">
        <f t="shared" si="286"/>
        <v>999:99.99</v>
      </c>
      <c r="CC116" s="4" t="str">
        <f t="shared" si="287"/>
        <v>999:99.99</v>
      </c>
      <c r="CD116" s="4" t="str">
        <f t="shared" si="288"/>
        <v>999:99.99</v>
      </c>
      <c r="CE116" s="4">
        <f t="shared" si="214"/>
        <v>0</v>
      </c>
      <c r="CF116" s="4">
        <f t="shared" si="215"/>
        <v>0</v>
      </c>
      <c r="CG116" s="4">
        <f t="shared" si="216"/>
        <v>0</v>
      </c>
      <c r="CH116" s="4" t="str">
        <f t="shared" si="289"/>
        <v>19000100</v>
      </c>
      <c r="CI116" s="4" t="str">
        <f t="shared" si="290"/>
        <v/>
      </c>
      <c r="CP116" s="4" t="str">
        <f t="shared" si="219"/>
        <v/>
      </c>
      <c r="CQ116" s="4" t="str">
        <f t="shared" si="220"/>
        <v/>
      </c>
      <c r="CW116" s="194" t="str">
        <f t="shared" si="221"/>
        <v/>
      </c>
      <c r="CX116" s="13">
        <f t="shared" si="291"/>
        <v>0</v>
      </c>
      <c r="CY116" s="13">
        <f t="shared" si="292"/>
        <v>0</v>
      </c>
      <c r="CZ116" s="13">
        <f t="shared" si="293"/>
        <v>0</v>
      </c>
      <c r="DA116" s="13">
        <f t="shared" si="294"/>
        <v>0</v>
      </c>
      <c r="DB116" s="13">
        <f t="shared" si="295"/>
        <v>0</v>
      </c>
      <c r="DC116" s="13">
        <f t="shared" si="296"/>
        <v>0</v>
      </c>
      <c r="DD116" s="13">
        <f t="shared" si="297"/>
        <v>0</v>
      </c>
      <c r="DE116" s="13">
        <f t="shared" si="298"/>
        <v>0</v>
      </c>
      <c r="DF116" s="13">
        <f t="shared" si="299"/>
        <v>0</v>
      </c>
      <c r="DG116" s="13">
        <f t="shared" si="300"/>
        <v>0</v>
      </c>
      <c r="DH116" s="13">
        <f t="shared" si="301"/>
        <v>0</v>
      </c>
      <c r="DI116" s="4">
        <f t="shared" si="222"/>
        <v>0</v>
      </c>
      <c r="DJ116" s="4">
        <f t="shared" si="223"/>
        <v>0</v>
      </c>
      <c r="DK116" s="4">
        <f t="shared" si="224"/>
        <v>0</v>
      </c>
      <c r="DL116" s="4">
        <f t="shared" si="225"/>
        <v>0</v>
      </c>
      <c r="DM116" s="4">
        <f t="shared" si="226"/>
        <v>0</v>
      </c>
      <c r="DN116" s="4">
        <f t="shared" si="227"/>
        <v>0</v>
      </c>
      <c r="DO116" s="4">
        <f t="shared" si="228"/>
        <v>0</v>
      </c>
      <c r="DP116" s="4">
        <f t="shared" si="229"/>
        <v>0</v>
      </c>
      <c r="DQ116" s="4">
        <f t="shared" si="230"/>
        <v>0</v>
      </c>
      <c r="DR116" s="4">
        <f t="shared" si="231"/>
        <v>0</v>
      </c>
      <c r="DV116" s="4" t="str">
        <f t="shared" si="232"/>
        <v/>
      </c>
      <c r="DW116" s="4" t="str">
        <f t="shared" si="233"/>
        <v/>
      </c>
      <c r="DX116" s="4" t="str">
        <f t="shared" si="234"/>
        <v/>
      </c>
      <c r="DY116" s="4" t="str">
        <f t="shared" si="235"/>
        <v/>
      </c>
      <c r="DZ116" s="4" t="str">
        <f t="shared" si="236"/>
        <v/>
      </c>
      <c r="EA116" s="4" t="str">
        <f t="shared" si="237"/>
        <v/>
      </c>
    </row>
    <row r="117" spans="1:132" ht="16.5" customHeight="1" x14ac:dyDescent="0.15">
      <c r="A117" s="164" t="str">
        <f t="shared" si="210"/>
        <v/>
      </c>
      <c r="B117" s="96"/>
      <c r="C117" s="163" t="s">
        <v>186</v>
      </c>
      <c r="D117" s="200" t="str">
        <f t="shared" si="302"/>
        <v/>
      </c>
      <c r="E117" s="202" t="str">
        <f t="shared" si="248"/>
        <v/>
      </c>
      <c r="F117" s="202" t="str">
        <f>IF(ISERROR(VLOOKUP(CI117,CJ$6:$CK$41,2,0)),"",VLOOKUP(CI117,CJ$6:$CK$41,2,0))</f>
        <v/>
      </c>
      <c r="G117" s="97"/>
      <c r="H117" s="97"/>
      <c r="I117" s="97"/>
      <c r="J117" s="97"/>
      <c r="K117" s="193" t="str">
        <f t="shared" si="249"/>
        <v/>
      </c>
      <c r="L117" s="152"/>
      <c r="M117" s="128"/>
      <c r="N117" s="152"/>
      <c r="O117" s="128"/>
      <c r="P117" s="152"/>
      <c r="Q117" s="128"/>
      <c r="R117" s="152"/>
      <c r="S117" s="128"/>
      <c r="T117" s="152"/>
      <c r="U117" s="128"/>
      <c r="V117" s="152"/>
      <c r="W117" s="128"/>
      <c r="X117" s="152"/>
      <c r="Y117" s="128"/>
      <c r="Z117" s="152"/>
      <c r="AA117" s="128"/>
      <c r="AB117" s="152"/>
      <c r="AC117" s="128"/>
      <c r="AD117" s="152"/>
      <c r="AE117" s="128"/>
      <c r="AF117" s="152"/>
      <c r="AG117" s="128"/>
      <c r="AH117" s="159" t="str">
        <f t="shared" si="250"/>
        <v/>
      </c>
      <c r="AI117" s="4" t="str">
        <f t="shared" si="251"/>
        <v/>
      </c>
      <c r="AJ117" s="4" t="str">
        <f t="shared" si="252"/>
        <v/>
      </c>
      <c r="AK117" s="7">
        <f t="shared" si="211"/>
        <v>0</v>
      </c>
      <c r="AL117" s="7" t="str">
        <f t="shared" si="212"/>
        <v/>
      </c>
      <c r="AM117" s="4">
        <f t="shared" si="155"/>
        <v>0</v>
      </c>
      <c r="AN117" s="4">
        <f t="shared" si="303"/>
        <v>0</v>
      </c>
      <c r="AO117" s="4" t="str">
        <f t="shared" si="304"/>
        <v/>
      </c>
      <c r="AP117" s="4" t="str">
        <f t="shared" si="156"/>
        <v/>
      </c>
      <c r="AQ117" s="13">
        <f t="shared" si="213"/>
        <v>0</v>
      </c>
      <c r="AR117" s="4" t="str">
        <f t="shared" si="253"/>
        <v/>
      </c>
      <c r="AS117" s="4">
        <v>5</v>
      </c>
      <c r="AT117" s="4" t="str">
        <f t="shared" si="254"/>
        <v xml:space="preserve"> </v>
      </c>
      <c r="AU117" s="4" t="str">
        <f t="shared" si="159"/>
        <v xml:space="preserve">  </v>
      </c>
      <c r="AV117" s="4" t="str">
        <f t="shared" si="218"/>
        <v/>
      </c>
      <c r="AW117" s="4" t="str">
        <f t="shared" si="255"/>
        <v/>
      </c>
      <c r="AX117" s="4" t="str">
        <f t="shared" si="256"/>
        <v/>
      </c>
      <c r="AY117" s="4" t="str">
        <f t="shared" si="257"/>
        <v/>
      </c>
      <c r="AZ117" s="4" t="str">
        <f t="shared" si="258"/>
        <v/>
      </c>
      <c r="BA117" s="4" t="str">
        <f t="shared" si="259"/>
        <v/>
      </c>
      <c r="BB117" s="4" t="str">
        <f t="shared" si="260"/>
        <v/>
      </c>
      <c r="BC117" s="4" t="str">
        <f t="shared" si="261"/>
        <v/>
      </c>
      <c r="BD117" s="4" t="str">
        <f t="shared" si="262"/>
        <v/>
      </c>
      <c r="BE117" s="4" t="str">
        <f t="shared" si="263"/>
        <v/>
      </c>
      <c r="BF117" s="4" t="str">
        <f t="shared" si="264"/>
        <v/>
      </c>
      <c r="BG117" s="4" t="str">
        <f t="shared" si="265"/>
        <v/>
      </c>
      <c r="BH117" s="4" t="str">
        <f t="shared" si="266"/>
        <v/>
      </c>
      <c r="BI117" s="4" t="str">
        <f t="shared" si="267"/>
        <v/>
      </c>
      <c r="BJ117" s="4" t="str">
        <f t="shared" si="268"/>
        <v/>
      </c>
      <c r="BK117" s="4" t="str">
        <f t="shared" si="269"/>
        <v/>
      </c>
      <c r="BL117" s="4" t="str">
        <f t="shared" si="270"/>
        <v/>
      </c>
      <c r="BM117" s="4" t="str">
        <f t="shared" si="271"/>
        <v/>
      </c>
      <c r="BN117" s="4" t="str">
        <f t="shared" si="272"/>
        <v/>
      </c>
      <c r="BO117" s="4" t="str">
        <f t="shared" si="273"/>
        <v/>
      </c>
      <c r="BP117" s="4" t="str">
        <f t="shared" si="274"/>
        <v/>
      </c>
      <c r="BQ117" s="4" t="str">
        <f t="shared" si="275"/>
        <v/>
      </c>
      <c r="BR117" s="4" t="str">
        <f t="shared" si="276"/>
        <v/>
      </c>
      <c r="BS117" s="4">
        <f t="shared" si="277"/>
        <v>0</v>
      </c>
      <c r="BT117" s="4" t="str">
        <f t="shared" si="278"/>
        <v>999:99.99</v>
      </c>
      <c r="BU117" s="4" t="str">
        <f t="shared" si="279"/>
        <v>999:99.99</v>
      </c>
      <c r="BV117" s="4" t="str">
        <f t="shared" si="280"/>
        <v>999:99.99</v>
      </c>
      <c r="BW117" s="4" t="str">
        <f t="shared" si="281"/>
        <v>999:99.99</v>
      </c>
      <c r="BX117" s="4" t="str">
        <f t="shared" si="282"/>
        <v>999:99.99</v>
      </c>
      <c r="BY117" s="4" t="str">
        <f t="shared" si="283"/>
        <v>999:99.99</v>
      </c>
      <c r="BZ117" s="4" t="str">
        <f t="shared" si="284"/>
        <v>999:99.99</v>
      </c>
      <c r="CA117" s="4" t="str">
        <f t="shared" si="285"/>
        <v>999:99.99</v>
      </c>
      <c r="CB117" s="4" t="str">
        <f t="shared" si="286"/>
        <v>999:99.99</v>
      </c>
      <c r="CC117" s="4" t="str">
        <f t="shared" si="287"/>
        <v>999:99.99</v>
      </c>
      <c r="CD117" s="4" t="str">
        <f t="shared" si="288"/>
        <v>999:99.99</v>
      </c>
      <c r="CE117" s="4">
        <f t="shared" si="214"/>
        <v>0</v>
      </c>
      <c r="CF117" s="4">
        <f t="shared" si="215"/>
        <v>0</v>
      </c>
      <c r="CG117" s="4">
        <f t="shared" si="216"/>
        <v>0</v>
      </c>
      <c r="CH117" s="4" t="str">
        <f t="shared" si="289"/>
        <v>19000100</v>
      </c>
      <c r="CI117" s="4" t="str">
        <f t="shared" si="290"/>
        <v/>
      </c>
      <c r="CP117" s="4" t="str">
        <f t="shared" si="219"/>
        <v/>
      </c>
      <c r="CQ117" s="4" t="str">
        <f t="shared" si="220"/>
        <v/>
      </c>
      <c r="CW117" s="194" t="str">
        <f t="shared" si="221"/>
        <v/>
      </c>
      <c r="CX117" s="13">
        <f t="shared" si="291"/>
        <v>0</v>
      </c>
      <c r="CY117" s="13">
        <f t="shared" si="292"/>
        <v>0</v>
      </c>
      <c r="CZ117" s="13">
        <f t="shared" si="293"/>
        <v>0</v>
      </c>
      <c r="DA117" s="13">
        <f t="shared" si="294"/>
        <v>0</v>
      </c>
      <c r="DB117" s="13">
        <f t="shared" si="295"/>
        <v>0</v>
      </c>
      <c r="DC117" s="13">
        <f t="shared" si="296"/>
        <v>0</v>
      </c>
      <c r="DD117" s="13">
        <f t="shared" si="297"/>
        <v>0</v>
      </c>
      <c r="DE117" s="13">
        <f t="shared" si="298"/>
        <v>0</v>
      </c>
      <c r="DF117" s="13">
        <f t="shared" si="299"/>
        <v>0</v>
      </c>
      <c r="DG117" s="13">
        <f t="shared" si="300"/>
        <v>0</v>
      </c>
      <c r="DH117" s="13">
        <f t="shared" si="301"/>
        <v>0</v>
      </c>
      <c r="DI117" s="4">
        <f t="shared" si="222"/>
        <v>0</v>
      </c>
      <c r="DJ117" s="4">
        <f t="shared" si="223"/>
        <v>0</v>
      </c>
      <c r="DK117" s="4">
        <f t="shared" si="224"/>
        <v>0</v>
      </c>
      <c r="DL117" s="4">
        <f t="shared" si="225"/>
        <v>0</v>
      </c>
      <c r="DM117" s="4">
        <f t="shared" si="226"/>
        <v>0</v>
      </c>
      <c r="DN117" s="4">
        <f t="shared" si="227"/>
        <v>0</v>
      </c>
      <c r="DO117" s="4">
        <f t="shared" si="228"/>
        <v>0</v>
      </c>
      <c r="DP117" s="4">
        <f t="shared" si="229"/>
        <v>0</v>
      </c>
      <c r="DQ117" s="4">
        <f t="shared" si="230"/>
        <v>0</v>
      </c>
      <c r="DR117" s="4">
        <f t="shared" si="231"/>
        <v>0</v>
      </c>
      <c r="DV117" s="4" t="str">
        <f t="shared" si="232"/>
        <v/>
      </c>
      <c r="DW117" s="4" t="str">
        <f t="shared" si="233"/>
        <v/>
      </c>
      <c r="DX117" s="4" t="str">
        <f t="shared" si="234"/>
        <v/>
      </c>
      <c r="DY117" s="4" t="str">
        <f t="shared" si="235"/>
        <v/>
      </c>
      <c r="DZ117" s="4" t="str">
        <f t="shared" si="236"/>
        <v/>
      </c>
      <c r="EA117" s="4" t="str">
        <f t="shared" si="237"/>
        <v/>
      </c>
    </row>
    <row r="118" spans="1:132" ht="16.5" customHeight="1" x14ac:dyDescent="0.15">
      <c r="A118" s="164" t="str">
        <f t="shared" si="210"/>
        <v/>
      </c>
      <c r="B118" s="96"/>
      <c r="C118" s="163" t="s">
        <v>186</v>
      </c>
      <c r="D118" s="200" t="str">
        <f t="shared" si="302"/>
        <v/>
      </c>
      <c r="E118" s="202" t="str">
        <f t="shared" si="248"/>
        <v/>
      </c>
      <c r="F118" s="202" t="str">
        <f>IF(ISERROR(VLOOKUP(CI118,CJ$6:$CK$41,2,0)),"",VLOOKUP(CI118,CJ$6:$CK$41,2,0))</f>
        <v/>
      </c>
      <c r="G118" s="97"/>
      <c r="H118" s="97"/>
      <c r="I118" s="97"/>
      <c r="J118" s="97"/>
      <c r="K118" s="193" t="str">
        <f t="shared" si="249"/>
        <v/>
      </c>
      <c r="L118" s="152"/>
      <c r="M118" s="128"/>
      <c r="N118" s="152"/>
      <c r="O118" s="128"/>
      <c r="P118" s="152"/>
      <c r="Q118" s="128"/>
      <c r="R118" s="152"/>
      <c r="S118" s="128"/>
      <c r="T118" s="152"/>
      <c r="U118" s="128"/>
      <c r="V118" s="152"/>
      <c r="W118" s="128"/>
      <c r="X118" s="152"/>
      <c r="Y118" s="128"/>
      <c r="Z118" s="152"/>
      <c r="AA118" s="128"/>
      <c r="AB118" s="152"/>
      <c r="AC118" s="128"/>
      <c r="AD118" s="152"/>
      <c r="AE118" s="128"/>
      <c r="AF118" s="152"/>
      <c r="AG118" s="128"/>
      <c r="AH118" s="159" t="str">
        <f t="shared" si="250"/>
        <v/>
      </c>
      <c r="AI118" s="4" t="str">
        <f t="shared" si="251"/>
        <v/>
      </c>
      <c r="AJ118" s="4" t="str">
        <f t="shared" si="252"/>
        <v/>
      </c>
      <c r="AK118" s="7">
        <f t="shared" si="211"/>
        <v>0</v>
      </c>
      <c r="AL118" s="7" t="str">
        <f t="shared" si="212"/>
        <v/>
      </c>
      <c r="AM118" s="4">
        <f t="shared" si="155"/>
        <v>0</v>
      </c>
      <c r="AN118" s="4">
        <f t="shared" si="303"/>
        <v>0</v>
      </c>
      <c r="AO118" s="4" t="str">
        <f t="shared" si="304"/>
        <v/>
      </c>
      <c r="AP118" s="4" t="str">
        <f t="shared" si="156"/>
        <v/>
      </c>
      <c r="AQ118" s="13">
        <f t="shared" si="213"/>
        <v>0</v>
      </c>
      <c r="AR118" s="4" t="str">
        <f t="shared" si="253"/>
        <v/>
      </c>
      <c r="AS118" s="4">
        <v>5</v>
      </c>
      <c r="AT118" s="4" t="str">
        <f t="shared" si="254"/>
        <v xml:space="preserve"> </v>
      </c>
      <c r="AU118" s="4" t="str">
        <f t="shared" si="159"/>
        <v xml:space="preserve">  </v>
      </c>
      <c r="AV118" s="4" t="str">
        <f t="shared" si="218"/>
        <v/>
      </c>
      <c r="AW118" s="4" t="str">
        <f t="shared" si="255"/>
        <v/>
      </c>
      <c r="AX118" s="4" t="str">
        <f t="shared" si="256"/>
        <v/>
      </c>
      <c r="AY118" s="4" t="str">
        <f t="shared" si="257"/>
        <v/>
      </c>
      <c r="AZ118" s="4" t="str">
        <f t="shared" si="258"/>
        <v/>
      </c>
      <c r="BA118" s="4" t="str">
        <f t="shared" si="259"/>
        <v/>
      </c>
      <c r="BB118" s="4" t="str">
        <f t="shared" si="260"/>
        <v/>
      </c>
      <c r="BC118" s="4" t="str">
        <f t="shared" si="261"/>
        <v/>
      </c>
      <c r="BD118" s="4" t="str">
        <f t="shared" si="262"/>
        <v/>
      </c>
      <c r="BE118" s="4" t="str">
        <f t="shared" si="263"/>
        <v/>
      </c>
      <c r="BF118" s="4" t="str">
        <f t="shared" si="264"/>
        <v/>
      </c>
      <c r="BG118" s="4" t="str">
        <f t="shared" si="265"/>
        <v/>
      </c>
      <c r="BH118" s="4" t="str">
        <f t="shared" si="266"/>
        <v/>
      </c>
      <c r="BI118" s="4" t="str">
        <f t="shared" si="267"/>
        <v/>
      </c>
      <c r="BJ118" s="4" t="str">
        <f t="shared" si="268"/>
        <v/>
      </c>
      <c r="BK118" s="4" t="str">
        <f t="shared" si="269"/>
        <v/>
      </c>
      <c r="BL118" s="4" t="str">
        <f t="shared" si="270"/>
        <v/>
      </c>
      <c r="BM118" s="4" t="str">
        <f t="shared" si="271"/>
        <v/>
      </c>
      <c r="BN118" s="4" t="str">
        <f t="shared" si="272"/>
        <v/>
      </c>
      <c r="BO118" s="4" t="str">
        <f t="shared" si="273"/>
        <v/>
      </c>
      <c r="BP118" s="4" t="str">
        <f t="shared" si="274"/>
        <v/>
      </c>
      <c r="BQ118" s="4" t="str">
        <f t="shared" si="275"/>
        <v/>
      </c>
      <c r="BR118" s="4" t="str">
        <f t="shared" si="276"/>
        <v/>
      </c>
      <c r="BS118" s="4">
        <f t="shared" si="277"/>
        <v>0</v>
      </c>
      <c r="BT118" s="4" t="str">
        <f t="shared" si="278"/>
        <v>999:99.99</v>
      </c>
      <c r="BU118" s="4" t="str">
        <f t="shared" si="279"/>
        <v>999:99.99</v>
      </c>
      <c r="BV118" s="4" t="str">
        <f t="shared" si="280"/>
        <v>999:99.99</v>
      </c>
      <c r="BW118" s="4" t="str">
        <f t="shared" si="281"/>
        <v>999:99.99</v>
      </c>
      <c r="BX118" s="4" t="str">
        <f t="shared" si="282"/>
        <v>999:99.99</v>
      </c>
      <c r="BY118" s="4" t="str">
        <f t="shared" si="283"/>
        <v>999:99.99</v>
      </c>
      <c r="BZ118" s="4" t="str">
        <f t="shared" si="284"/>
        <v>999:99.99</v>
      </c>
      <c r="CA118" s="4" t="str">
        <f t="shared" si="285"/>
        <v>999:99.99</v>
      </c>
      <c r="CB118" s="4" t="str">
        <f t="shared" si="286"/>
        <v>999:99.99</v>
      </c>
      <c r="CC118" s="4" t="str">
        <f t="shared" si="287"/>
        <v>999:99.99</v>
      </c>
      <c r="CD118" s="4" t="str">
        <f t="shared" si="288"/>
        <v>999:99.99</v>
      </c>
      <c r="CE118" s="4">
        <f t="shared" si="214"/>
        <v>0</v>
      </c>
      <c r="CF118" s="4">
        <f t="shared" si="215"/>
        <v>0</v>
      </c>
      <c r="CG118" s="4">
        <f t="shared" si="216"/>
        <v>0</v>
      </c>
      <c r="CH118" s="4" t="str">
        <f t="shared" si="289"/>
        <v>19000100</v>
      </c>
      <c r="CI118" s="4" t="str">
        <f t="shared" si="290"/>
        <v/>
      </c>
      <c r="CP118" s="4" t="str">
        <f t="shared" si="219"/>
        <v/>
      </c>
      <c r="CQ118" s="4" t="str">
        <f t="shared" si="220"/>
        <v/>
      </c>
      <c r="CW118" s="194" t="str">
        <f t="shared" si="221"/>
        <v/>
      </c>
      <c r="CX118" s="13">
        <f t="shared" si="291"/>
        <v>0</v>
      </c>
      <c r="CY118" s="13">
        <f t="shared" si="292"/>
        <v>0</v>
      </c>
      <c r="CZ118" s="13">
        <f t="shared" si="293"/>
        <v>0</v>
      </c>
      <c r="DA118" s="13">
        <f t="shared" si="294"/>
        <v>0</v>
      </c>
      <c r="DB118" s="13">
        <f t="shared" si="295"/>
        <v>0</v>
      </c>
      <c r="DC118" s="13">
        <f t="shared" si="296"/>
        <v>0</v>
      </c>
      <c r="DD118" s="13">
        <f t="shared" si="297"/>
        <v>0</v>
      </c>
      <c r="DE118" s="13">
        <f t="shared" si="298"/>
        <v>0</v>
      </c>
      <c r="DF118" s="13">
        <f t="shared" si="299"/>
        <v>0</v>
      </c>
      <c r="DG118" s="13">
        <f t="shared" si="300"/>
        <v>0</v>
      </c>
      <c r="DH118" s="13">
        <f t="shared" si="301"/>
        <v>0</v>
      </c>
      <c r="DI118" s="4">
        <f t="shared" si="222"/>
        <v>0</v>
      </c>
      <c r="DJ118" s="4">
        <f t="shared" si="223"/>
        <v>0</v>
      </c>
      <c r="DK118" s="4">
        <f t="shared" si="224"/>
        <v>0</v>
      </c>
      <c r="DL118" s="4">
        <f t="shared" si="225"/>
        <v>0</v>
      </c>
      <c r="DM118" s="4">
        <f t="shared" si="226"/>
        <v>0</v>
      </c>
      <c r="DN118" s="4">
        <f t="shared" si="227"/>
        <v>0</v>
      </c>
      <c r="DO118" s="4">
        <f t="shared" si="228"/>
        <v>0</v>
      </c>
      <c r="DP118" s="4">
        <f t="shared" si="229"/>
        <v>0</v>
      </c>
      <c r="DQ118" s="4">
        <f t="shared" si="230"/>
        <v>0</v>
      </c>
      <c r="DR118" s="4">
        <f t="shared" si="231"/>
        <v>0</v>
      </c>
      <c r="DV118" s="4" t="str">
        <f t="shared" si="232"/>
        <v/>
      </c>
      <c r="DW118" s="4" t="str">
        <f t="shared" si="233"/>
        <v/>
      </c>
      <c r="DX118" s="4" t="str">
        <f t="shared" si="234"/>
        <v/>
      </c>
      <c r="DY118" s="4" t="str">
        <f t="shared" si="235"/>
        <v/>
      </c>
      <c r="DZ118" s="4" t="str">
        <f t="shared" si="236"/>
        <v/>
      </c>
      <c r="EA118" s="4" t="str">
        <f t="shared" si="237"/>
        <v/>
      </c>
    </row>
    <row r="119" spans="1:132" ht="16.5" customHeight="1" x14ac:dyDescent="0.15">
      <c r="A119" s="164" t="str">
        <f t="shared" si="210"/>
        <v/>
      </c>
      <c r="B119" s="96"/>
      <c r="C119" s="163" t="s">
        <v>186</v>
      </c>
      <c r="D119" s="200" t="str">
        <f t="shared" si="302"/>
        <v/>
      </c>
      <c r="E119" s="202" t="str">
        <f t="shared" si="248"/>
        <v/>
      </c>
      <c r="F119" s="202" t="str">
        <f>IF(ISERROR(VLOOKUP(CI119,CJ$6:$CK$41,2,0)),"",VLOOKUP(CI119,CJ$6:$CK$41,2,0))</f>
        <v/>
      </c>
      <c r="G119" s="97"/>
      <c r="H119" s="97"/>
      <c r="I119" s="97"/>
      <c r="J119" s="97"/>
      <c r="K119" s="193" t="str">
        <f t="shared" si="249"/>
        <v/>
      </c>
      <c r="L119" s="152"/>
      <c r="M119" s="128"/>
      <c r="N119" s="152"/>
      <c r="O119" s="128"/>
      <c r="P119" s="152"/>
      <c r="Q119" s="128"/>
      <c r="R119" s="152"/>
      <c r="S119" s="128"/>
      <c r="T119" s="152"/>
      <c r="U119" s="128"/>
      <c r="V119" s="152"/>
      <c r="W119" s="128"/>
      <c r="X119" s="152"/>
      <c r="Y119" s="128"/>
      <c r="Z119" s="152"/>
      <c r="AA119" s="128"/>
      <c r="AB119" s="152"/>
      <c r="AC119" s="128"/>
      <c r="AD119" s="152"/>
      <c r="AE119" s="128"/>
      <c r="AF119" s="152"/>
      <c r="AG119" s="128"/>
      <c r="AH119" s="159" t="str">
        <f t="shared" si="250"/>
        <v/>
      </c>
      <c r="AI119" s="4" t="str">
        <f t="shared" si="251"/>
        <v/>
      </c>
      <c r="AJ119" s="4" t="str">
        <f t="shared" si="252"/>
        <v/>
      </c>
      <c r="AK119" s="7">
        <f t="shared" si="211"/>
        <v>0</v>
      </c>
      <c r="AL119" s="7" t="str">
        <f t="shared" si="212"/>
        <v/>
      </c>
      <c r="AM119" s="4">
        <f t="shared" si="155"/>
        <v>0</v>
      </c>
      <c r="AN119" s="4">
        <f t="shared" si="303"/>
        <v>0</v>
      </c>
      <c r="AO119" s="4" t="str">
        <f t="shared" si="304"/>
        <v/>
      </c>
      <c r="AP119" s="4" t="str">
        <f t="shared" si="156"/>
        <v/>
      </c>
      <c r="AQ119" s="13">
        <f t="shared" si="213"/>
        <v>0</v>
      </c>
      <c r="AR119" s="4" t="str">
        <f t="shared" si="253"/>
        <v/>
      </c>
      <c r="AS119" s="4">
        <v>5</v>
      </c>
      <c r="AT119" s="4" t="str">
        <f t="shared" si="254"/>
        <v xml:space="preserve"> </v>
      </c>
      <c r="AU119" s="4" t="str">
        <f t="shared" si="159"/>
        <v xml:space="preserve">  </v>
      </c>
      <c r="AV119" s="4" t="str">
        <f t="shared" si="218"/>
        <v/>
      </c>
      <c r="AW119" s="4" t="str">
        <f t="shared" si="255"/>
        <v/>
      </c>
      <c r="AX119" s="4" t="str">
        <f t="shared" si="256"/>
        <v/>
      </c>
      <c r="AY119" s="4" t="str">
        <f t="shared" si="257"/>
        <v/>
      </c>
      <c r="AZ119" s="4" t="str">
        <f t="shared" si="258"/>
        <v/>
      </c>
      <c r="BA119" s="4" t="str">
        <f t="shared" si="259"/>
        <v/>
      </c>
      <c r="BB119" s="4" t="str">
        <f t="shared" si="260"/>
        <v/>
      </c>
      <c r="BC119" s="4" t="str">
        <f t="shared" si="261"/>
        <v/>
      </c>
      <c r="BD119" s="4" t="str">
        <f t="shared" si="262"/>
        <v/>
      </c>
      <c r="BE119" s="4" t="str">
        <f t="shared" si="263"/>
        <v/>
      </c>
      <c r="BF119" s="4" t="str">
        <f t="shared" si="264"/>
        <v/>
      </c>
      <c r="BG119" s="4" t="str">
        <f t="shared" si="265"/>
        <v/>
      </c>
      <c r="BH119" s="4" t="str">
        <f t="shared" si="266"/>
        <v/>
      </c>
      <c r="BI119" s="4" t="str">
        <f t="shared" si="267"/>
        <v/>
      </c>
      <c r="BJ119" s="4" t="str">
        <f t="shared" si="268"/>
        <v/>
      </c>
      <c r="BK119" s="4" t="str">
        <f t="shared" si="269"/>
        <v/>
      </c>
      <c r="BL119" s="4" t="str">
        <f t="shared" si="270"/>
        <v/>
      </c>
      <c r="BM119" s="4" t="str">
        <f t="shared" si="271"/>
        <v/>
      </c>
      <c r="BN119" s="4" t="str">
        <f t="shared" si="272"/>
        <v/>
      </c>
      <c r="BO119" s="4" t="str">
        <f t="shared" si="273"/>
        <v/>
      </c>
      <c r="BP119" s="4" t="str">
        <f t="shared" si="274"/>
        <v/>
      </c>
      <c r="BQ119" s="4" t="str">
        <f t="shared" si="275"/>
        <v/>
      </c>
      <c r="BR119" s="4" t="str">
        <f t="shared" si="276"/>
        <v/>
      </c>
      <c r="BS119" s="4">
        <f t="shared" si="277"/>
        <v>0</v>
      </c>
      <c r="BT119" s="4" t="str">
        <f t="shared" si="278"/>
        <v>999:99.99</v>
      </c>
      <c r="BU119" s="4" t="str">
        <f t="shared" si="279"/>
        <v>999:99.99</v>
      </c>
      <c r="BV119" s="4" t="str">
        <f t="shared" si="280"/>
        <v>999:99.99</v>
      </c>
      <c r="BW119" s="4" t="str">
        <f t="shared" si="281"/>
        <v>999:99.99</v>
      </c>
      <c r="BX119" s="4" t="str">
        <f t="shared" si="282"/>
        <v>999:99.99</v>
      </c>
      <c r="BY119" s="4" t="str">
        <f t="shared" si="283"/>
        <v>999:99.99</v>
      </c>
      <c r="BZ119" s="4" t="str">
        <f t="shared" si="284"/>
        <v>999:99.99</v>
      </c>
      <c r="CA119" s="4" t="str">
        <f t="shared" si="285"/>
        <v>999:99.99</v>
      </c>
      <c r="CB119" s="4" t="str">
        <f t="shared" si="286"/>
        <v>999:99.99</v>
      </c>
      <c r="CC119" s="4" t="str">
        <f t="shared" si="287"/>
        <v>999:99.99</v>
      </c>
      <c r="CD119" s="4" t="str">
        <f t="shared" si="288"/>
        <v>999:99.99</v>
      </c>
      <c r="CE119" s="4">
        <f t="shared" si="214"/>
        <v>0</v>
      </c>
      <c r="CF119" s="4">
        <f t="shared" si="215"/>
        <v>0</v>
      </c>
      <c r="CG119" s="4">
        <f t="shared" si="216"/>
        <v>0</v>
      </c>
      <c r="CH119" s="4" t="str">
        <f t="shared" si="289"/>
        <v>19000100</v>
      </c>
      <c r="CI119" s="4" t="str">
        <f t="shared" si="290"/>
        <v/>
      </c>
      <c r="CP119" s="4" t="str">
        <f t="shared" si="219"/>
        <v/>
      </c>
      <c r="CQ119" s="4" t="str">
        <f t="shared" si="220"/>
        <v/>
      </c>
      <c r="CW119" s="194" t="str">
        <f t="shared" si="221"/>
        <v/>
      </c>
      <c r="CX119" s="13">
        <f t="shared" si="291"/>
        <v>0</v>
      </c>
      <c r="CY119" s="13">
        <f t="shared" si="292"/>
        <v>0</v>
      </c>
      <c r="CZ119" s="13">
        <f t="shared" si="293"/>
        <v>0</v>
      </c>
      <c r="DA119" s="13">
        <f t="shared" si="294"/>
        <v>0</v>
      </c>
      <c r="DB119" s="13">
        <f t="shared" si="295"/>
        <v>0</v>
      </c>
      <c r="DC119" s="13">
        <f t="shared" si="296"/>
        <v>0</v>
      </c>
      <c r="DD119" s="13">
        <f t="shared" si="297"/>
        <v>0</v>
      </c>
      <c r="DE119" s="13">
        <f t="shared" si="298"/>
        <v>0</v>
      </c>
      <c r="DF119" s="13">
        <f t="shared" si="299"/>
        <v>0</v>
      </c>
      <c r="DG119" s="13">
        <f t="shared" si="300"/>
        <v>0</v>
      </c>
      <c r="DH119" s="13">
        <f t="shared" si="301"/>
        <v>0</v>
      </c>
      <c r="DI119" s="4">
        <f t="shared" si="222"/>
        <v>0</v>
      </c>
      <c r="DJ119" s="4">
        <f t="shared" si="223"/>
        <v>0</v>
      </c>
      <c r="DK119" s="4">
        <f t="shared" si="224"/>
        <v>0</v>
      </c>
      <c r="DL119" s="4">
        <f t="shared" si="225"/>
        <v>0</v>
      </c>
      <c r="DM119" s="4">
        <f t="shared" si="226"/>
        <v>0</v>
      </c>
      <c r="DN119" s="4">
        <f t="shared" si="227"/>
        <v>0</v>
      </c>
      <c r="DO119" s="4">
        <f t="shared" si="228"/>
        <v>0</v>
      </c>
      <c r="DP119" s="4">
        <f t="shared" si="229"/>
        <v>0</v>
      </c>
      <c r="DQ119" s="4">
        <f t="shared" si="230"/>
        <v>0</v>
      </c>
      <c r="DR119" s="4">
        <f t="shared" si="231"/>
        <v>0</v>
      </c>
      <c r="DV119" s="4" t="str">
        <f t="shared" si="232"/>
        <v/>
      </c>
      <c r="DW119" s="4" t="str">
        <f t="shared" si="233"/>
        <v/>
      </c>
      <c r="DX119" s="4" t="str">
        <f t="shared" si="234"/>
        <v/>
      </c>
      <c r="DY119" s="4" t="str">
        <f t="shared" si="235"/>
        <v/>
      </c>
      <c r="DZ119" s="4" t="str">
        <f t="shared" si="236"/>
        <v/>
      </c>
      <c r="EA119" s="4" t="str">
        <f t="shared" si="237"/>
        <v/>
      </c>
    </row>
    <row r="120" spans="1:132" ht="16.5" customHeight="1" x14ac:dyDescent="0.15">
      <c r="A120" s="164" t="str">
        <f t="shared" si="210"/>
        <v/>
      </c>
      <c r="B120" s="96"/>
      <c r="C120" s="163" t="s">
        <v>186</v>
      </c>
      <c r="D120" s="200" t="str">
        <f t="shared" si="302"/>
        <v/>
      </c>
      <c r="E120" s="202" t="str">
        <f t="shared" si="248"/>
        <v/>
      </c>
      <c r="F120" s="202" t="str">
        <f>IF(ISERROR(VLOOKUP(CI120,CJ$6:$CK$41,2,0)),"",VLOOKUP(CI120,CJ$6:$CK$41,2,0))</f>
        <v/>
      </c>
      <c r="G120" s="97"/>
      <c r="H120" s="97"/>
      <c r="I120" s="97"/>
      <c r="J120" s="97"/>
      <c r="K120" s="193" t="str">
        <f t="shared" si="249"/>
        <v/>
      </c>
      <c r="L120" s="152"/>
      <c r="M120" s="128"/>
      <c r="N120" s="152"/>
      <c r="O120" s="128"/>
      <c r="P120" s="152"/>
      <c r="Q120" s="128"/>
      <c r="R120" s="152"/>
      <c r="S120" s="128"/>
      <c r="T120" s="152"/>
      <c r="U120" s="128"/>
      <c r="V120" s="152"/>
      <c r="W120" s="128"/>
      <c r="X120" s="152"/>
      <c r="Y120" s="128"/>
      <c r="Z120" s="152"/>
      <c r="AA120" s="128"/>
      <c r="AB120" s="152"/>
      <c r="AC120" s="128"/>
      <c r="AD120" s="152"/>
      <c r="AE120" s="128"/>
      <c r="AF120" s="152"/>
      <c r="AG120" s="128"/>
      <c r="AH120" s="159" t="str">
        <f t="shared" si="250"/>
        <v/>
      </c>
      <c r="AI120" s="4" t="str">
        <f t="shared" si="251"/>
        <v/>
      </c>
      <c r="AJ120" s="4" t="str">
        <f t="shared" si="252"/>
        <v/>
      </c>
      <c r="AK120" s="7">
        <f t="shared" si="211"/>
        <v>0</v>
      </c>
      <c r="AL120" s="7" t="str">
        <f t="shared" si="212"/>
        <v/>
      </c>
      <c r="AM120" s="4">
        <f t="shared" si="155"/>
        <v>0</v>
      </c>
      <c r="AN120" s="4">
        <f t="shared" si="303"/>
        <v>0</v>
      </c>
      <c r="AO120" s="4" t="str">
        <f t="shared" si="304"/>
        <v/>
      </c>
      <c r="AP120" s="4" t="str">
        <f t="shared" si="156"/>
        <v/>
      </c>
      <c r="AQ120" s="13">
        <f t="shared" si="213"/>
        <v>0</v>
      </c>
      <c r="AR120" s="4" t="str">
        <f t="shared" si="253"/>
        <v/>
      </c>
      <c r="AS120" s="4">
        <v>5</v>
      </c>
      <c r="AT120" s="4" t="str">
        <f t="shared" si="254"/>
        <v xml:space="preserve"> </v>
      </c>
      <c r="AU120" s="4" t="str">
        <f t="shared" si="159"/>
        <v xml:space="preserve">  </v>
      </c>
      <c r="AV120" s="4" t="str">
        <f t="shared" si="218"/>
        <v/>
      </c>
      <c r="AW120" s="4" t="str">
        <f t="shared" si="255"/>
        <v/>
      </c>
      <c r="AX120" s="4" t="str">
        <f t="shared" si="256"/>
        <v/>
      </c>
      <c r="AY120" s="4" t="str">
        <f t="shared" si="257"/>
        <v/>
      </c>
      <c r="AZ120" s="4" t="str">
        <f t="shared" si="258"/>
        <v/>
      </c>
      <c r="BA120" s="4" t="str">
        <f t="shared" si="259"/>
        <v/>
      </c>
      <c r="BB120" s="4" t="str">
        <f t="shared" si="260"/>
        <v/>
      </c>
      <c r="BC120" s="4" t="str">
        <f t="shared" si="261"/>
        <v/>
      </c>
      <c r="BD120" s="4" t="str">
        <f t="shared" si="262"/>
        <v/>
      </c>
      <c r="BE120" s="4" t="str">
        <f t="shared" si="263"/>
        <v/>
      </c>
      <c r="BF120" s="4" t="str">
        <f t="shared" si="264"/>
        <v/>
      </c>
      <c r="BG120" s="4" t="str">
        <f t="shared" si="265"/>
        <v/>
      </c>
      <c r="BH120" s="4" t="str">
        <f t="shared" si="266"/>
        <v/>
      </c>
      <c r="BI120" s="4" t="str">
        <f t="shared" si="267"/>
        <v/>
      </c>
      <c r="BJ120" s="4" t="str">
        <f t="shared" si="268"/>
        <v/>
      </c>
      <c r="BK120" s="4" t="str">
        <f t="shared" si="269"/>
        <v/>
      </c>
      <c r="BL120" s="4" t="str">
        <f t="shared" si="270"/>
        <v/>
      </c>
      <c r="BM120" s="4" t="str">
        <f t="shared" si="271"/>
        <v/>
      </c>
      <c r="BN120" s="4" t="str">
        <f t="shared" si="272"/>
        <v/>
      </c>
      <c r="BO120" s="4" t="str">
        <f t="shared" si="273"/>
        <v/>
      </c>
      <c r="BP120" s="4" t="str">
        <f t="shared" si="274"/>
        <v/>
      </c>
      <c r="BQ120" s="4" t="str">
        <f t="shared" si="275"/>
        <v/>
      </c>
      <c r="BR120" s="4" t="str">
        <f t="shared" si="276"/>
        <v/>
      </c>
      <c r="BS120" s="4">
        <f t="shared" si="277"/>
        <v>0</v>
      </c>
      <c r="BT120" s="4" t="str">
        <f t="shared" si="278"/>
        <v>999:99.99</v>
      </c>
      <c r="BU120" s="4" t="str">
        <f t="shared" si="279"/>
        <v>999:99.99</v>
      </c>
      <c r="BV120" s="4" t="str">
        <f t="shared" si="280"/>
        <v>999:99.99</v>
      </c>
      <c r="BW120" s="4" t="str">
        <f t="shared" si="281"/>
        <v>999:99.99</v>
      </c>
      <c r="BX120" s="4" t="str">
        <f t="shared" si="282"/>
        <v>999:99.99</v>
      </c>
      <c r="BY120" s="4" t="str">
        <f t="shared" si="283"/>
        <v>999:99.99</v>
      </c>
      <c r="BZ120" s="4" t="str">
        <f t="shared" si="284"/>
        <v>999:99.99</v>
      </c>
      <c r="CA120" s="4" t="str">
        <f t="shared" si="285"/>
        <v>999:99.99</v>
      </c>
      <c r="CB120" s="4" t="str">
        <f t="shared" si="286"/>
        <v>999:99.99</v>
      </c>
      <c r="CC120" s="4" t="str">
        <f t="shared" si="287"/>
        <v>999:99.99</v>
      </c>
      <c r="CD120" s="4" t="str">
        <f t="shared" si="288"/>
        <v>999:99.99</v>
      </c>
      <c r="CE120" s="4">
        <f t="shared" si="214"/>
        <v>0</v>
      </c>
      <c r="CF120" s="4">
        <f t="shared" si="215"/>
        <v>0</v>
      </c>
      <c r="CG120" s="4">
        <f t="shared" si="216"/>
        <v>0</v>
      </c>
      <c r="CH120" s="4" t="str">
        <f t="shared" si="289"/>
        <v>19000100</v>
      </c>
      <c r="CI120" s="4" t="str">
        <f t="shared" si="290"/>
        <v/>
      </c>
      <c r="CP120" s="4" t="str">
        <f t="shared" si="219"/>
        <v/>
      </c>
      <c r="CQ120" s="4" t="str">
        <f t="shared" si="220"/>
        <v/>
      </c>
      <c r="CW120" s="194" t="str">
        <f t="shared" si="221"/>
        <v/>
      </c>
      <c r="CX120" s="13">
        <f t="shared" si="291"/>
        <v>0</v>
      </c>
      <c r="CY120" s="13">
        <f t="shared" si="292"/>
        <v>0</v>
      </c>
      <c r="CZ120" s="13">
        <f t="shared" si="293"/>
        <v>0</v>
      </c>
      <c r="DA120" s="13">
        <f t="shared" si="294"/>
        <v>0</v>
      </c>
      <c r="DB120" s="13">
        <f t="shared" si="295"/>
        <v>0</v>
      </c>
      <c r="DC120" s="13">
        <f t="shared" si="296"/>
        <v>0</v>
      </c>
      <c r="DD120" s="13">
        <f t="shared" si="297"/>
        <v>0</v>
      </c>
      <c r="DE120" s="13">
        <f t="shared" si="298"/>
        <v>0</v>
      </c>
      <c r="DF120" s="13">
        <f t="shared" si="299"/>
        <v>0</v>
      </c>
      <c r="DG120" s="13">
        <f t="shared" si="300"/>
        <v>0</v>
      </c>
      <c r="DH120" s="13">
        <f t="shared" si="301"/>
        <v>0</v>
      </c>
      <c r="DI120" s="4">
        <f t="shared" si="222"/>
        <v>0</v>
      </c>
      <c r="DJ120" s="4">
        <f t="shared" si="223"/>
        <v>0</v>
      </c>
      <c r="DK120" s="4">
        <f t="shared" si="224"/>
        <v>0</v>
      </c>
      <c r="DL120" s="4">
        <f t="shared" si="225"/>
        <v>0</v>
      </c>
      <c r="DM120" s="4">
        <f t="shared" si="226"/>
        <v>0</v>
      </c>
      <c r="DN120" s="4">
        <f t="shared" si="227"/>
        <v>0</v>
      </c>
      <c r="DO120" s="4">
        <f t="shared" si="228"/>
        <v>0</v>
      </c>
      <c r="DP120" s="4">
        <f t="shared" si="229"/>
        <v>0</v>
      </c>
      <c r="DQ120" s="4">
        <f t="shared" si="230"/>
        <v>0</v>
      </c>
      <c r="DR120" s="4">
        <f t="shared" si="231"/>
        <v>0</v>
      </c>
      <c r="DV120" s="4" t="str">
        <f t="shared" si="232"/>
        <v/>
      </c>
      <c r="DW120" s="4" t="str">
        <f t="shared" si="233"/>
        <v/>
      </c>
      <c r="DX120" s="4" t="str">
        <f t="shared" si="234"/>
        <v/>
      </c>
      <c r="DY120" s="4" t="str">
        <f t="shared" si="235"/>
        <v/>
      </c>
      <c r="DZ120" s="4" t="str">
        <f t="shared" si="236"/>
        <v/>
      </c>
      <c r="EA120" s="4" t="str">
        <f t="shared" si="237"/>
        <v/>
      </c>
    </row>
    <row r="121" spans="1:132" ht="16.5" customHeight="1" x14ac:dyDescent="0.15">
      <c r="A121" s="164" t="str">
        <f t="shared" si="210"/>
        <v/>
      </c>
      <c r="B121" s="96"/>
      <c r="C121" s="163" t="s">
        <v>186</v>
      </c>
      <c r="D121" s="200" t="str">
        <f t="shared" si="302"/>
        <v/>
      </c>
      <c r="E121" s="202" t="str">
        <f t="shared" si="248"/>
        <v/>
      </c>
      <c r="F121" s="202" t="str">
        <f>IF(ISERROR(VLOOKUP(CI121,CJ$6:$CK$41,2,0)),"",VLOOKUP(CI121,CJ$6:$CK$41,2,0))</f>
        <v/>
      </c>
      <c r="G121" s="97"/>
      <c r="H121" s="97"/>
      <c r="I121" s="97"/>
      <c r="J121" s="97"/>
      <c r="K121" s="193" t="str">
        <f t="shared" si="249"/>
        <v/>
      </c>
      <c r="L121" s="152"/>
      <c r="M121" s="128"/>
      <c r="N121" s="152"/>
      <c r="O121" s="128"/>
      <c r="P121" s="152"/>
      <c r="Q121" s="128"/>
      <c r="R121" s="152"/>
      <c r="S121" s="128"/>
      <c r="T121" s="152"/>
      <c r="U121" s="128"/>
      <c r="V121" s="152"/>
      <c r="W121" s="128"/>
      <c r="X121" s="152"/>
      <c r="Y121" s="128"/>
      <c r="Z121" s="152"/>
      <c r="AA121" s="128"/>
      <c r="AB121" s="152"/>
      <c r="AC121" s="128"/>
      <c r="AD121" s="152"/>
      <c r="AE121" s="128"/>
      <c r="AF121" s="152"/>
      <c r="AG121" s="128"/>
      <c r="AH121" s="159" t="str">
        <f t="shared" si="250"/>
        <v/>
      </c>
      <c r="AI121" s="4" t="str">
        <f t="shared" si="251"/>
        <v/>
      </c>
      <c r="AJ121" s="4" t="str">
        <f t="shared" si="252"/>
        <v/>
      </c>
      <c r="AK121" s="7">
        <f t="shared" si="211"/>
        <v>0</v>
      </c>
      <c r="AL121" s="7" t="str">
        <f t="shared" si="212"/>
        <v/>
      </c>
      <c r="AM121" s="4">
        <f t="shared" si="155"/>
        <v>0</v>
      </c>
      <c r="AN121" s="4">
        <f t="shared" si="303"/>
        <v>0</v>
      </c>
      <c r="AO121" s="4" t="str">
        <f t="shared" si="304"/>
        <v/>
      </c>
      <c r="AP121" s="4" t="str">
        <f t="shared" si="156"/>
        <v/>
      </c>
      <c r="AQ121" s="13">
        <f t="shared" si="213"/>
        <v>0</v>
      </c>
      <c r="AR121" s="4" t="str">
        <f t="shared" si="253"/>
        <v/>
      </c>
      <c r="AS121" s="4">
        <v>5</v>
      </c>
      <c r="AT121" s="4" t="str">
        <f t="shared" si="254"/>
        <v xml:space="preserve"> </v>
      </c>
      <c r="AU121" s="4" t="str">
        <f t="shared" si="159"/>
        <v xml:space="preserve">  </v>
      </c>
      <c r="AV121" s="4" t="str">
        <f t="shared" si="218"/>
        <v/>
      </c>
      <c r="AW121" s="4" t="str">
        <f t="shared" si="255"/>
        <v/>
      </c>
      <c r="AX121" s="4" t="str">
        <f t="shared" si="256"/>
        <v/>
      </c>
      <c r="AY121" s="4" t="str">
        <f t="shared" si="257"/>
        <v/>
      </c>
      <c r="AZ121" s="4" t="str">
        <f t="shared" si="258"/>
        <v/>
      </c>
      <c r="BA121" s="4" t="str">
        <f t="shared" si="259"/>
        <v/>
      </c>
      <c r="BB121" s="4" t="str">
        <f t="shared" si="260"/>
        <v/>
      </c>
      <c r="BC121" s="4" t="str">
        <f t="shared" si="261"/>
        <v/>
      </c>
      <c r="BD121" s="4" t="str">
        <f t="shared" si="262"/>
        <v/>
      </c>
      <c r="BE121" s="4" t="str">
        <f t="shared" si="263"/>
        <v/>
      </c>
      <c r="BF121" s="4" t="str">
        <f t="shared" si="264"/>
        <v/>
      </c>
      <c r="BG121" s="4" t="str">
        <f t="shared" si="265"/>
        <v/>
      </c>
      <c r="BH121" s="4" t="str">
        <f t="shared" si="266"/>
        <v/>
      </c>
      <c r="BI121" s="4" t="str">
        <f t="shared" si="267"/>
        <v/>
      </c>
      <c r="BJ121" s="4" t="str">
        <f t="shared" si="268"/>
        <v/>
      </c>
      <c r="BK121" s="4" t="str">
        <f t="shared" si="269"/>
        <v/>
      </c>
      <c r="BL121" s="4" t="str">
        <f t="shared" si="270"/>
        <v/>
      </c>
      <c r="BM121" s="4" t="str">
        <f t="shared" si="271"/>
        <v/>
      </c>
      <c r="BN121" s="4" t="str">
        <f t="shared" si="272"/>
        <v/>
      </c>
      <c r="BO121" s="4" t="str">
        <f t="shared" si="273"/>
        <v/>
      </c>
      <c r="BP121" s="4" t="str">
        <f t="shared" si="274"/>
        <v/>
      </c>
      <c r="BQ121" s="4" t="str">
        <f t="shared" si="275"/>
        <v/>
      </c>
      <c r="BR121" s="4" t="str">
        <f t="shared" si="276"/>
        <v/>
      </c>
      <c r="BS121" s="4">
        <f t="shared" si="277"/>
        <v>0</v>
      </c>
      <c r="BT121" s="4" t="str">
        <f t="shared" si="278"/>
        <v>999:99.99</v>
      </c>
      <c r="BU121" s="4" t="str">
        <f t="shared" si="279"/>
        <v>999:99.99</v>
      </c>
      <c r="BV121" s="4" t="str">
        <f t="shared" si="280"/>
        <v>999:99.99</v>
      </c>
      <c r="BW121" s="4" t="str">
        <f t="shared" si="281"/>
        <v>999:99.99</v>
      </c>
      <c r="BX121" s="4" t="str">
        <f t="shared" si="282"/>
        <v>999:99.99</v>
      </c>
      <c r="BY121" s="4" t="str">
        <f t="shared" si="283"/>
        <v>999:99.99</v>
      </c>
      <c r="BZ121" s="4" t="str">
        <f t="shared" si="284"/>
        <v>999:99.99</v>
      </c>
      <c r="CA121" s="4" t="str">
        <f t="shared" si="285"/>
        <v>999:99.99</v>
      </c>
      <c r="CB121" s="4" t="str">
        <f t="shared" si="286"/>
        <v>999:99.99</v>
      </c>
      <c r="CC121" s="4" t="str">
        <f t="shared" si="287"/>
        <v>999:99.99</v>
      </c>
      <c r="CD121" s="4" t="str">
        <f t="shared" si="288"/>
        <v>999:99.99</v>
      </c>
      <c r="CE121" s="4">
        <f t="shared" si="214"/>
        <v>0</v>
      </c>
      <c r="CF121" s="4">
        <f t="shared" si="215"/>
        <v>0</v>
      </c>
      <c r="CG121" s="4">
        <f t="shared" si="216"/>
        <v>0</v>
      </c>
      <c r="CH121" s="4" t="str">
        <f t="shared" si="289"/>
        <v>19000100</v>
      </c>
      <c r="CI121" s="4" t="str">
        <f t="shared" si="290"/>
        <v/>
      </c>
      <c r="CP121" s="4" t="str">
        <f t="shared" si="219"/>
        <v/>
      </c>
      <c r="CQ121" s="4" t="str">
        <f t="shared" si="220"/>
        <v/>
      </c>
      <c r="CW121" s="194" t="str">
        <f t="shared" si="221"/>
        <v/>
      </c>
      <c r="CX121" s="13">
        <f t="shared" si="291"/>
        <v>0</v>
      </c>
      <c r="CY121" s="13">
        <f t="shared" si="292"/>
        <v>0</v>
      </c>
      <c r="CZ121" s="13">
        <f t="shared" si="293"/>
        <v>0</v>
      </c>
      <c r="DA121" s="13">
        <f t="shared" si="294"/>
        <v>0</v>
      </c>
      <c r="DB121" s="13">
        <f t="shared" si="295"/>
        <v>0</v>
      </c>
      <c r="DC121" s="13">
        <f t="shared" si="296"/>
        <v>0</v>
      </c>
      <c r="DD121" s="13">
        <f t="shared" si="297"/>
        <v>0</v>
      </c>
      <c r="DE121" s="13">
        <f t="shared" si="298"/>
        <v>0</v>
      </c>
      <c r="DF121" s="13">
        <f t="shared" si="299"/>
        <v>0</v>
      </c>
      <c r="DG121" s="13">
        <f t="shared" si="300"/>
        <v>0</v>
      </c>
      <c r="DH121" s="13">
        <f t="shared" si="301"/>
        <v>0</v>
      </c>
      <c r="DI121" s="4">
        <f t="shared" si="222"/>
        <v>0</v>
      </c>
      <c r="DJ121" s="4">
        <f t="shared" si="223"/>
        <v>0</v>
      </c>
      <c r="DK121" s="4">
        <f t="shared" si="224"/>
        <v>0</v>
      </c>
      <c r="DL121" s="4">
        <f t="shared" si="225"/>
        <v>0</v>
      </c>
      <c r="DM121" s="4">
        <f t="shared" si="226"/>
        <v>0</v>
      </c>
      <c r="DN121" s="4">
        <f t="shared" si="227"/>
        <v>0</v>
      </c>
      <c r="DO121" s="4">
        <f t="shared" si="228"/>
        <v>0</v>
      </c>
      <c r="DP121" s="4">
        <f t="shared" si="229"/>
        <v>0</v>
      </c>
      <c r="DQ121" s="4">
        <f t="shared" si="230"/>
        <v>0</v>
      </c>
      <c r="DR121" s="4">
        <f t="shared" si="231"/>
        <v>0</v>
      </c>
      <c r="DV121" s="4" t="str">
        <f t="shared" si="232"/>
        <v/>
      </c>
      <c r="DW121" s="4" t="str">
        <f t="shared" si="233"/>
        <v/>
      </c>
      <c r="DX121" s="4" t="str">
        <f t="shared" si="234"/>
        <v/>
      </c>
      <c r="DY121" s="4" t="str">
        <f t="shared" si="235"/>
        <v/>
      </c>
      <c r="DZ121" s="4" t="str">
        <f t="shared" si="236"/>
        <v/>
      </c>
      <c r="EA121" s="4" t="str">
        <f t="shared" si="237"/>
        <v/>
      </c>
    </row>
    <row r="122" spans="1:132" ht="16.5" customHeight="1" x14ac:dyDescent="0.15">
      <c r="A122" s="164" t="str">
        <f t="shared" si="210"/>
        <v/>
      </c>
      <c r="B122" s="96"/>
      <c r="C122" s="163" t="s">
        <v>186</v>
      </c>
      <c r="D122" s="200" t="str">
        <f t="shared" si="302"/>
        <v/>
      </c>
      <c r="E122" s="202" t="str">
        <f t="shared" si="248"/>
        <v/>
      </c>
      <c r="F122" s="202" t="str">
        <f>IF(ISERROR(VLOOKUP(CI122,CJ$6:$CK$41,2,0)),"",VLOOKUP(CI122,CJ$6:$CK$41,2,0))</f>
        <v/>
      </c>
      <c r="G122" s="97"/>
      <c r="H122" s="97"/>
      <c r="I122" s="97"/>
      <c r="J122" s="97"/>
      <c r="K122" s="193" t="str">
        <f t="shared" si="249"/>
        <v/>
      </c>
      <c r="L122" s="152"/>
      <c r="M122" s="128"/>
      <c r="N122" s="152"/>
      <c r="O122" s="128"/>
      <c r="P122" s="152"/>
      <c r="Q122" s="128"/>
      <c r="R122" s="152"/>
      <c r="S122" s="128"/>
      <c r="T122" s="152"/>
      <c r="U122" s="128"/>
      <c r="V122" s="152"/>
      <c r="W122" s="128"/>
      <c r="X122" s="152"/>
      <c r="Y122" s="128"/>
      <c r="Z122" s="152"/>
      <c r="AA122" s="128"/>
      <c r="AB122" s="152"/>
      <c r="AC122" s="128"/>
      <c r="AD122" s="152"/>
      <c r="AE122" s="128"/>
      <c r="AF122" s="152"/>
      <c r="AG122" s="128"/>
      <c r="AH122" s="159" t="str">
        <f t="shared" si="250"/>
        <v/>
      </c>
      <c r="AI122" s="4" t="str">
        <f t="shared" si="251"/>
        <v/>
      </c>
      <c r="AJ122" s="4" t="str">
        <f t="shared" si="252"/>
        <v/>
      </c>
      <c r="AK122" s="7">
        <f t="shared" si="211"/>
        <v>0</v>
      </c>
      <c r="AL122" s="7" t="str">
        <f t="shared" si="212"/>
        <v/>
      </c>
      <c r="AM122" s="4">
        <f t="shared" si="155"/>
        <v>0</v>
      </c>
      <c r="AN122" s="4">
        <f t="shared" si="303"/>
        <v>0</v>
      </c>
      <c r="AO122" s="4" t="str">
        <f t="shared" si="304"/>
        <v/>
      </c>
      <c r="AP122" s="4" t="str">
        <f t="shared" si="156"/>
        <v/>
      </c>
      <c r="AQ122" s="13">
        <f t="shared" si="213"/>
        <v>0</v>
      </c>
      <c r="AR122" s="4" t="str">
        <f t="shared" si="253"/>
        <v/>
      </c>
      <c r="AS122" s="4">
        <v>5</v>
      </c>
      <c r="AT122" s="4" t="str">
        <f t="shared" si="254"/>
        <v xml:space="preserve"> </v>
      </c>
      <c r="AU122" s="4" t="str">
        <f t="shared" si="159"/>
        <v xml:space="preserve">  </v>
      </c>
      <c r="AV122" s="4" t="str">
        <f t="shared" si="218"/>
        <v/>
      </c>
      <c r="AW122" s="4" t="str">
        <f t="shared" si="255"/>
        <v/>
      </c>
      <c r="AX122" s="4" t="str">
        <f t="shared" si="256"/>
        <v/>
      </c>
      <c r="AY122" s="4" t="str">
        <f t="shared" si="257"/>
        <v/>
      </c>
      <c r="AZ122" s="4" t="str">
        <f t="shared" si="258"/>
        <v/>
      </c>
      <c r="BA122" s="4" t="str">
        <f t="shared" si="259"/>
        <v/>
      </c>
      <c r="BB122" s="4" t="str">
        <f t="shared" si="260"/>
        <v/>
      </c>
      <c r="BC122" s="4" t="str">
        <f t="shared" si="261"/>
        <v/>
      </c>
      <c r="BD122" s="4" t="str">
        <f t="shared" si="262"/>
        <v/>
      </c>
      <c r="BE122" s="4" t="str">
        <f t="shared" si="263"/>
        <v/>
      </c>
      <c r="BF122" s="4" t="str">
        <f t="shared" si="264"/>
        <v/>
      </c>
      <c r="BG122" s="4" t="str">
        <f t="shared" si="265"/>
        <v/>
      </c>
      <c r="BH122" s="4" t="str">
        <f t="shared" si="266"/>
        <v/>
      </c>
      <c r="BI122" s="4" t="str">
        <f t="shared" si="267"/>
        <v/>
      </c>
      <c r="BJ122" s="4" t="str">
        <f t="shared" si="268"/>
        <v/>
      </c>
      <c r="BK122" s="4" t="str">
        <f t="shared" si="269"/>
        <v/>
      </c>
      <c r="BL122" s="4" t="str">
        <f t="shared" si="270"/>
        <v/>
      </c>
      <c r="BM122" s="4" t="str">
        <f t="shared" si="271"/>
        <v/>
      </c>
      <c r="BN122" s="4" t="str">
        <f t="shared" si="272"/>
        <v/>
      </c>
      <c r="BO122" s="4" t="str">
        <f t="shared" si="273"/>
        <v/>
      </c>
      <c r="BP122" s="4" t="str">
        <f t="shared" si="274"/>
        <v/>
      </c>
      <c r="BQ122" s="4" t="str">
        <f t="shared" si="275"/>
        <v/>
      </c>
      <c r="BR122" s="4" t="str">
        <f t="shared" si="276"/>
        <v/>
      </c>
      <c r="BS122" s="4">
        <f t="shared" si="277"/>
        <v>0</v>
      </c>
      <c r="BT122" s="4" t="str">
        <f t="shared" si="278"/>
        <v>999:99.99</v>
      </c>
      <c r="BU122" s="4" t="str">
        <f t="shared" si="279"/>
        <v>999:99.99</v>
      </c>
      <c r="BV122" s="4" t="str">
        <f t="shared" si="280"/>
        <v>999:99.99</v>
      </c>
      <c r="BW122" s="4" t="str">
        <f t="shared" si="281"/>
        <v>999:99.99</v>
      </c>
      <c r="BX122" s="4" t="str">
        <f t="shared" si="282"/>
        <v>999:99.99</v>
      </c>
      <c r="BY122" s="4" t="str">
        <f t="shared" si="283"/>
        <v>999:99.99</v>
      </c>
      <c r="BZ122" s="4" t="str">
        <f t="shared" si="284"/>
        <v>999:99.99</v>
      </c>
      <c r="CA122" s="4" t="str">
        <f t="shared" si="285"/>
        <v>999:99.99</v>
      </c>
      <c r="CB122" s="4" t="str">
        <f t="shared" si="286"/>
        <v>999:99.99</v>
      </c>
      <c r="CC122" s="4" t="str">
        <f t="shared" si="287"/>
        <v>999:99.99</v>
      </c>
      <c r="CD122" s="4" t="str">
        <f t="shared" si="288"/>
        <v>999:99.99</v>
      </c>
      <c r="CE122" s="4">
        <f t="shared" si="214"/>
        <v>0</v>
      </c>
      <c r="CF122" s="4">
        <f t="shared" si="215"/>
        <v>0</v>
      </c>
      <c r="CG122" s="4">
        <f t="shared" si="216"/>
        <v>0</v>
      </c>
      <c r="CH122" s="4" t="str">
        <f t="shared" si="289"/>
        <v>19000100</v>
      </c>
      <c r="CI122" s="4" t="str">
        <f t="shared" si="290"/>
        <v/>
      </c>
      <c r="CP122" s="4" t="str">
        <f t="shared" si="219"/>
        <v/>
      </c>
      <c r="CQ122" s="4" t="str">
        <f t="shared" si="220"/>
        <v/>
      </c>
      <c r="CW122" s="194" t="str">
        <f t="shared" si="221"/>
        <v/>
      </c>
      <c r="CX122" s="13">
        <f t="shared" si="291"/>
        <v>0</v>
      </c>
      <c r="CY122" s="13">
        <f t="shared" si="292"/>
        <v>0</v>
      </c>
      <c r="CZ122" s="13">
        <f t="shared" si="293"/>
        <v>0</v>
      </c>
      <c r="DA122" s="13">
        <f t="shared" si="294"/>
        <v>0</v>
      </c>
      <c r="DB122" s="13">
        <f t="shared" si="295"/>
        <v>0</v>
      </c>
      <c r="DC122" s="13">
        <f t="shared" si="296"/>
        <v>0</v>
      </c>
      <c r="DD122" s="13">
        <f t="shared" si="297"/>
        <v>0</v>
      </c>
      <c r="DE122" s="13">
        <f t="shared" si="298"/>
        <v>0</v>
      </c>
      <c r="DF122" s="13">
        <f t="shared" si="299"/>
        <v>0</v>
      </c>
      <c r="DG122" s="13">
        <f t="shared" si="300"/>
        <v>0</v>
      </c>
      <c r="DH122" s="13">
        <f t="shared" si="301"/>
        <v>0</v>
      </c>
      <c r="DI122" s="4">
        <f t="shared" si="222"/>
        <v>0</v>
      </c>
      <c r="DJ122" s="4">
        <f t="shared" si="223"/>
        <v>0</v>
      </c>
      <c r="DK122" s="4">
        <f t="shared" si="224"/>
        <v>0</v>
      </c>
      <c r="DL122" s="4">
        <f t="shared" si="225"/>
        <v>0</v>
      </c>
      <c r="DM122" s="4">
        <f t="shared" si="226"/>
        <v>0</v>
      </c>
      <c r="DN122" s="4">
        <f t="shared" si="227"/>
        <v>0</v>
      </c>
      <c r="DO122" s="4">
        <f t="shared" si="228"/>
        <v>0</v>
      </c>
      <c r="DP122" s="4">
        <f t="shared" si="229"/>
        <v>0</v>
      </c>
      <c r="DQ122" s="4">
        <f t="shared" si="230"/>
        <v>0</v>
      </c>
      <c r="DR122" s="4">
        <f t="shared" si="231"/>
        <v>0</v>
      </c>
      <c r="DV122" s="4" t="str">
        <f t="shared" si="232"/>
        <v/>
      </c>
      <c r="DW122" s="4" t="str">
        <f t="shared" si="233"/>
        <v/>
      </c>
      <c r="DX122" s="4" t="str">
        <f t="shared" si="234"/>
        <v/>
      </c>
      <c r="DY122" s="4" t="str">
        <f t="shared" si="235"/>
        <v/>
      </c>
      <c r="DZ122" s="4" t="str">
        <f t="shared" si="236"/>
        <v/>
      </c>
      <c r="EA122" s="4" t="str">
        <f t="shared" si="237"/>
        <v/>
      </c>
    </row>
    <row r="123" spans="1:132" ht="16.5" customHeight="1" x14ac:dyDescent="0.15">
      <c r="A123" s="164" t="str">
        <f t="shared" si="210"/>
        <v/>
      </c>
      <c r="B123" s="96"/>
      <c r="C123" s="163" t="s">
        <v>186</v>
      </c>
      <c r="D123" s="200" t="str">
        <f t="shared" si="302"/>
        <v/>
      </c>
      <c r="E123" s="202" t="str">
        <f t="shared" si="248"/>
        <v/>
      </c>
      <c r="F123" s="202" t="str">
        <f>IF(ISERROR(VLOOKUP(CI123,CJ$6:$CK$41,2,0)),"",VLOOKUP(CI123,CJ$6:$CK$41,2,0))</f>
        <v/>
      </c>
      <c r="G123" s="97"/>
      <c r="H123" s="97"/>
      <c r="I123" s="97"/>
      <c r="J123" s="97"/>
      <c r="K123" s="193" t="str">
        <f t="shared" si="249"/>
        <v/>
      </c>
      <c r="L123" s="152"/>
      <c r="M123" s="128"/>
      <c r="N123" s="152"/>
      <c r="O123" s="128"/>
      <c r="P123" s="152"/>
      <c r="Q123" s="128"/>
      <c r="R123" s="152"/>
      <c r="S123" s="128"/>
      <c r="T123" s="152"/>
      <c r="U123" s="128"/>
      <c r="V123" s="152"/>
      <c r="W123" s="128"/>
      <c r="X123" s="152"/>
      <c r="Y123" s="128"/>
      <c r="Z123" s="152"/>
      <c r="AA123" s="128"/>
      <c r="AB123" s="152"/>
      <c r="AC123" s="128"/>
      <c r="AD123" s="152"/>
      <c r="AE123" s="128"/>
      <c r="AF123" s="152"/>
      <c r="AG123" s="128"/>
      <c r="AH123" s="159" t="str">
        <f t="shared" si="250"/>
        <v/>
      </c>
      <c r="AI123" s="4" t="str">
        <f t="shared" si="251"/>
        <v/>
      </c>
      <c r="AJ123" s="4" t="str">
        <f t="shared" si="252"/>
        <v/>
      </c>
      <c r="AK123" s="7">
        <f t="shared" si="211"/>
        <v>0</v>
      </c>
      <c r="AL123" s="7" t="str">
        <f t="shared" si="212"/>
        <v/>
      </c>
      <c r="AM123" s="4">
        <f t="shared" si="155"/>
        <v>0</v>
      </c>
      <c r="AN123" s="4">
        <f t="shared" si="303"/>
        <v>0</v>
      </c>
      <c r="AO123" s="4" t="str">
        <f t="shared" si="304"/>
        <v/>
      </c>
      <c r="AP123" s="4" t="str">
        <f t="shared" si="156"/>
        <v/>
      </c>
      <c r="AQ123" s="13">
        <f t="shared" si="213"/>
        <v>0</v>
      </c>
      <c r="AR123" s="4" t="str">
        <f t="shared" si="253"/>
        <v/>
      </c>
      <c r="AS123" s="4">
        <v>5</v>
      </c>
      <c r="AT123" s="4" t="str">
        <f t="shared" si="254"/>
        <v xml:space="preserve"> </v>
      </c>
      <c r="AU123" s="4" t="str">
        <f t="shared" si="159"/>
        <v xml:space="preserve">  </v>
      </c>
      <c r="AV123" s="4" t="str">
        <f t="shared" si="218"/>
        <v/>
      </c>
      <c r="AW123" s="4" t="str">
        <f t="shared" si="255"/>
        <v/>
      </c>
      <c r="AX123" s="4" t="str">
        <f t="shared" si="256"/>
        <v/>
      </c>
      <c r="AY123" s="4" t="str">
        <f t="shared" si="257"/>
        <v/>
      </c>
      <c r="AZ123" s="4" t="str">
        <f t="shared" si="258"/>
        <v/>
      </c>
      <c r="BA123" s="4" t="str">
        <f t="shared" si="259"/>
        <v/>
      </c>
      <c r="BB123" s="4" t="str">
        <f t="shared" si="260"/>
        <v/>
      </c>
      <c r="BC123" s="4" t="str">
        <f t="shared" si="261"/>
        <v/>
      </c>
      <c r="BD123" s="4" t="str">
        <f t="shared" si="262"/>
        <v/>
      </c>
      <c r="BE123" s="4" t="str">
        <f t="shared" si="263"/>
        <v/>
      </c>
      <c r="BF123" s="4" t="str">
        <f t="shared" si="264"/>
        <v/>
      </c>
      <c r="BG123" s="4" t="str">
        <f t="shared" si="265"/>
        <v/>
      </c>
      <c r="BH123" s="4" t="str">
        <f t="shared" si="266"/>
        <v/>
      </c>
      <c r="BI123" s="4" t="str">
        <f t="shared" si="267"/>
        <v/>
      </c>
      <c r="BJ123" s="4" t="str">
        <f t="shared" si="268"/>
        <v/>
      </c>
      <c r="BK123" s="4" t="str">
        <f t="shared" si="269"/>
        <v/>
      </c>
      <c r="BL123" s="4" t="str">
        <f t="shared" si="270"/>
        <v/>
      </c>
      <c r="BM123" s="4" t="str">
        <f t="shared" si="271"/>
        <v/>
      </c>
      <c r="BN123" s="4" t="str">
        <f t="shared" si="272"/>
        <v/>
      </c>
      <c r="BO123" s="4" t="str">
        <f t="shared" si="273"/>
        <v/>
      </c>
      <c r="BP123" s="4" t="str">
        <f t="shared" si="274"/>
        <v/>
      </c>
      <c r="BQ123" s="4" t="str">
        <f t="shared" si="275"/>
        <v/>
      </c>
      <c r="BR123" s="4" t="str">
        <f t="shared" si="276"/>
        <v/>
      </c>
      <c r="BS123" s="4">
        <f t="shared" si="277"/>
        <v>0</v>
      </c>
      <c r="BT123" s="4" t="str">
        <f t="shared" si="278"/>
        <v>999:99.99</v>
      </c>
      <c r="BU123" s="4" t="str">
        <f t="shared" si="279"/>
        <v>999:99.99</v>
      </c>
      <c r="BV123" s="4" t="str">
        <f t="shared" si="280"/>
        <v>999:99.99</v>
      </c>
      <c r="BW123" s="4" t="str">
        <f t="shared" si="281"/>
        <v>999:99.99</v>
      </c>
      <c r="BX123" s="4" t="str">
        <f t="shared" si="282"/>
        <v>999:99.99</v>
      </c>
      <c r="BY123" s="4" t="str">
        <f t="shared" si="283"/>
        <v>999:99.99</v>
      </c>
      <c r="BZ123" s="4" t="str">
        <f t="shared" si="284"/>
        <v>999:99.99</v>
      </c>
      <c r="CA123" s="4" t="str">
        <f t="shared" si="285"/>
        <v>999:99.99</v>
      </c>
      <c r="CB123" s="4" t="str">
        <f t="shared" si="286"/>
        <v>999:99.99</v>
      </c>
      <c r="CC123" s="4" t="str">
        <f t="shared" si="287"/>
        <v>999:99.99</v>
      </c>
      <c r="CD123" s="4" t="str">
        <f t="shared" si="288"/>
        <v>999:99.99</v>
      </c>
      <c r="CE123" s="4">
        <f t="shared" si="214"/>
        <v>0</v>
      </c>
      <c r="CF123" s="4">
        <f t="shared" si="215"/>
        <v>0</v>
      </c>
      <c r="CG123" s="4">
        <f t="shared" si="216"/>
        <v>0</v>
      </c>
      <c r="CH123" s="4" t="str">
        <f t="shared" si="289"/>
        <v>19000100</v>
      </c>
      <c r="CI123" s="4" t="str">
        <f t="shared" si="290"/>
        <v/>
      </c>
      <c r="CP123" s="4" t="str">
        <f t="shared" si="219"/>
        <v/>
      </c>
      <c r="CQ123" s="4" t="str">
        <f t="shared" si="220"/>
        <v/>
      </c>
      <c r="CW123" s="194" t="str">
        <f t="shared" si="221"/>
        <v/>
      </c>
      <c r="CX123" s="13">
        <f t="shared" si="291"/>
        <v>0</v>
      </c>
      <c r="CY123" s="13">
        <f t="shared" si="292"/>
        <v>0</v>
      </c>
      <c r="CZ123" s="13">
        <f t="shared" si="293"/>
        <v>0</v>
      </c>
      <c r="DA123" s="13">
        <f t="shared" si="294"/>
        <v>0</v>
      </c>
      <c r="DB123" s="13">
        <f t="shared" si="295"/>
        <v>0</v>
      </c>
      <c r="DC123" s="13">
        <f t="shared" si="296"/>
        <v>0</v>
      </c>
      <c r="DD123" s="13">
        <f t="shared" si="297"/>
        <v>0</v>
      </c>
      <c r="DE123" s="13">
        <f t="shared" si="298"/>
        <v>0</v>
      </c>
      <c r="DF123" s="13">
        <f t="shared" si="299"/>
        <v>0</v>
      </c>
      <c r="DG123" s="13">
        <f t="shared" si="300"/>
        <v>0</v>
      </c>
      <c r="DH123" s="13">
        <f t="shared" si="301"/>
        <v>0</v>
      </c>
      <c r="DI123" s="4">
        <f t="shared" si="222"/>
        <v>0</v>
      </c>
      <c r="DJ123" s="4">
        <f t="shared" si="223"/>
        <v>0</v>
      </c>
      <c r="DK123" s="4">
        <f t="shared" si="224"/>
        <v>0</v>
      </c>
      <c r="DL123" s="4">
        <f t="shared" si="225"/>
        <v>0</v>
      </c>
      <c r="DM123" s="4">
        <f t="shared" si="226"/>
        <v>0</v>
      </c>
      <c r="DN123" s="4">
        <f t="shared" si="227"/>
        <v>0</v>
      </c>
      <c r="DO123" s="4">
        <f t="shared" si="228"/>
        <v>0</v>
      </c>
      <c r="DP123" s="4">
        <f t="shared" si="229"/>
        <v>0</v>
      </c>
      <c r="DQ123" s="4">
        <f t="shared" si="230"/>
        <v>0</v>
      </c>
      <c r="DR123" s="4">
        <f t="shared" si="231"/>
        <v>0</v>
      </c>
      <c r="DV123" s="4" t="str">
        <f t="shared" si="232"/>
        <v/>
      </c>
      <c r="DW123" s="4" t="str">
        <f t="shared" si="233"/>
        <v/>
      </c>
      <c r="DX123" s="4" t="str">
        <f t="shared" si="234"/>
        <v/>
      </c>
      <c r="DY123" s="4" t="str">
        <f t="shared" si="235"/>
        <v/>
      </c>
      <c r="DZ123" s="4" t="str">
        <f t="shared" si="236"/>
        <v/>
      </c>
      <c r="EA123" s="4" t="str">
        <f t="shared" si="237"/>
        <v/>
      </c>
    </row>
    <row r="124" spans="1:132" ht="16.5" customHeight="1" x14ac:dyDescent="0.15">
      <c r="A124" s="164" t="str">
        <f t="shared" si="210"/>
        <v/>
      </c>
      <c r="B124" s="96"/>
      <c r="C124" s="163" t="s">
        <v>186</v>
      </c>
      <c r="D124" s="200" t="str">
        <f t="shared" si="302"/>
        <v/>
      </c>
      <c r="E124" s="202" t="str">
        <f t="shared" si="248"/>
        <v/>
      </c>
      <c r="F124" s="202" t="str">
        <f>IF(ISERROR(VLOOKUP(CI124,CJ$6:$CK$41,2,0)),"",VLOOKUP(CI124,CJ$6:$CK$41,2,0))</f>
        <v/>
      </c>
      <c r="G124" s="97"/>
      <c r="H124" s="97"/>
      <c r="I124" s="97"/>
      <c r="J124" s="97"/>
      <c r="K124" s="193" t="str">
        <f t="shared" si="249"/>
        <v/>
      </c>
      <c r="L124" s="152"/>
      <c r="M124" s="128"/>
      <c r="N124" s="152"/>
      <c r="O124" s="128"/>
      <c r="P124" s="152"/>
      <c r="Q124" s="128"/>
      <c r="R124" s="152"/>
      <c r="S124" s="128"/>
      <c r="T124" s="152"/>
      <c r="U124" s="128"/>
      <c r="V124" s="152"/>
      <c r="W124" s="128"/>
      <c r="X124" s="152"/>
      <c r="Y124" s="128"/>
      <c r="Z124" s="152"/>
      <c r="AA124" s="128"/>
      <c r="AB124" s="152"/>
      <c r="AC124" s="128"/>
      <c r="AD124" s="152"/>
      <c r="AE124" s="128"/>
      <c r="AF124" s="152"/>
      <c r="AG124" s="128"/>
      <c r="AH124" s="159" t="str">
        <f t="shared" si="250"/>
        <v/>
      </c>
      <c r="AI124" s="4" t="str">
        <f t="shared" si="251"/>
        <v/>
      </c>
      <c r="AJ124" s="4" t="str">
        <f t="shared" si="252"/>
        <v/>
      </c>
      <c r="AK124" s="7">
        <f t="shared" si="211"/>
        <v>0</v>
      </c>
      <c r="AL124" s="7" t="str">
        <f t="shared" si="212"/>
        <v/>
      </c>
      <c r="AM124" s="4">
        <f t="shared" si="155"/>
        <v>0</v>
      </c>
      <c r="AN124" s="4">
        <f t="shared" si="303"/>
        <v>0</v>
      </c>
      <c r="AO124" s="4" t="str">
        <f t="shared" si="304"/>
        <v/>
      </c>
      <c r="AP124" s="4" t="str">
        <f t="shared" si="156"/>
        <v/>
      </c>
      <c r="AQ124" s="13">
        <f t="shared" si="213"/>
        <v>0</v>
      </c>
      <c r="AR124" s="4" t="str">
        <f t="shared" si="253"/>
        <v/>
      </c>
      <c r="AS124" s="4">
        <v>5</v>
      </c>
      <c r="AT124" s="4" t="str">
        <f t="shared" si="254"/>
        <v xml:space="preserve"> </v>
      </c>
      <c r="AU124" s="4" t="str">
        <f t="shared" si="159"/>
        <v xml:space="preserve">  </v>
      </c>
      <c r="AV124" s="4" t="str">
        <f t="shared" si="218"/>
        <v/>
      </c>
      <c r="AW124" s="4" t="str">
        <f t="shared" si="255"/>
        <v/>
      </c>
      <c r="AX124" s="4" t="str">
        <f t="shared" si="256"/>
        <v/>
      </c>
      <c r="AY124" s="4" t="str">
        <f t="shared" si="257"/>
        <v/>
      </c>
      <c r="AZ124" s="4" t="str">
        <f t="shared" si="258"/>
        <v/>
      </c>
      <c r="BA124" s="4" t="str">
        <f t="shared" si="259"/>
        <v/>
      </c>
      <c r="BB124" s="4" t="str">
        <f t="shared" si="260"/>
        <v/>
      </c>
      <c r="BC124" s="4" t="str">
        <f t="shared" si="261"/>
        <v/>
      </c>
      <c r="BD124" s="4" t="str">
        <f t="shared" si="262"/>
        <v/>
      </c>
      <c r="BE124" s="4" t="str">
        <f t="shared" si="263"/>
        <v/>
      </c>
      <c r="BF124" s="4" t="str">
        <f t="shared" si="264"/>
        <v/>
      </c>
      <c r="BG124" s="4" t="str">
        <f t="shared" si="265"/>
        <v/>
      </c>
      <c r="BH124" s="4" t="str">
        <f t="shared" si="266"/>
        <v/>
      </c>
      <c r="BI124" s="4" t="str">
        <f t="shared" si="267"/>
        <v/>
      </c>
      <c r="BJ124" s="4" t="str">
        <f t="shared" si="268"/>
        <v/>
      </c>
      <c r="BK124" s="4" t="str">
        <f t="shared" si="269"/>
        <v/>
      </c>
      <c r="BL124" s="4" t="str">
        <f t="shared" si="270"/>
        <v/>
      </c>
      <c r="BM124" s="4" t="str">
        <f t="shared" si="271"/>
        <v/>
      </c>
      <c r="BN124" s="4" t="str">
        <f t="shared" si="272"/>
        <v/>
      </c>
      <c r="BO124" s="4" t="str">
        <f t="shared" si="273"/>
        <v/>
      </c>
      <c r="BP124" s="4" t="str">
        <f t="shared" si="274"/>
        <v/>
      </c>
      <c r="BQ124" s="4" t="str">
        <f t="shared" si="275"/>
        <v/>
      </c>
      <c r="BR124" s="4" t="str">
        <f t="shared" si="276"/>
        <v/>
      </c>
      <c r="BS124" s="4">
        <f t="shared" si="277"/>
        <v>0</v>
      </c>
      <c r="BT124" s="4" t="str">
        <f t="shared" si="278"/>
        <v>999:99.99</v>
      </c>
      <c r="BU124" s="4" t="str">
        <f t="shared" si="279"/>
        <v>999:99.99</v>
      </c>
      <c r="BV124" s="4" t="str">
        <f t="shared" si="280"/>
        <v>999:99.99</v>
      </c>
      <c r="BW124" s="4" t="str">
        <f t="shared" si="281"/>
        <v>999:99.99</v>
      </c>
      <c r="BX124" s="4" t="str">
        <f t="shared" si="282"/>
        <v>999:99.99</v>
      </c>
      <c r="BY124" s="4" t="str">
        <f t="shared" si="283"/>
        <v>999:99.99</v>
      </c>
      <c r="BZ124" s="4" t="str">
        <f t="shared" si="284"/>
        <v>999:99.99</v>
      </c>
      <c r="CA124" s="4" t="str">
        <f t="shared" si="285"/>
        <v>999:99.99</v>
      </c>
      <c r="CB124" s="4" t="str">
        <f t="shared" si="286"/>
        <v>999:99.99</v>
      </c>
      <c r="CC124" s="4" t="str">
        <f t="shared" si="287"/>
        <v>999:99.99</v>
      </c>
      <c r="CD124" s="4" t="str">
        <f t="shared" si="288"/>
        <v>999:99.99</v>
      </c>
      <c r="CE124" s="4">
        <f t="shared" si="214"/>
        <v>0</v>
      </c>
      <c r="CF124" s="4">
        <f t="shared" si="215"/>
        <v>0</v>
      </c>
      <c r="CG124" s="4">
        <f t="shared" si="216"/>
        <v>0</v>
      </c>
      <c r="CH124" s="4" t="str">
        <f t="shared" si="289"/>
        <v>19000100</v>
      </c>
      <c r="CI124" s="4" t="str">
        <f t="shared" si="290"/>
        <v/>
      </c>
      <c r="CP124" s="4" t="str">
        <f t="shared" si="219"/>
        <v/>
      </c>
      <c r="CQ124" s="4" t="str">
        <f t="shared" si="220"/>
        <v/>
      </c>
      <c r="CW124" s="194" t="str">
        <f t="shared" si="221"/>
        <v/>
      </c>
      <c r="CX124" s="13">
        <f t="shared" si="291"/>
        <v>0</v>
      </c>
      <c r="CY124" s="13">
        <f t="shared" si="292"/>
        <v>0</v>
      </c>
      <c r="CZ124" s="13">
        <f t="shared" si="293"/>
        <v>0</v>
      </c>
      <c r="DA124" s="13">
        <f t="shared" si="294"/>
        <v>0</v>
      </c>
      <c r="DB124" s="13">
        <f t="shared" si="295"/>
        <v>0</v>
      </c>
      <c r="DC124" s="13">
        <f t="shared" si="296"/>
        <v>0</v>
      </c>
      <c r="DD124" s="13">
        <f t="shared" si="297"/>
        <v>0</v>
      </c>
      <c r="DE124" s="13">
        <f t="shared" si="298"/>
        <v>0</v>
      </c>
      <c r="DF124" s="13">
        <f t="shared" si="299"/>
        <v>0</v>
      </c>
      <c r="DG124" s="13">
        <f t="shared" si="300"/>
        <v>0</v>
      </c>
      <c r="DH124" s="13">
        <f t="shared" si="301"/>
        <v>0</v>
      </c>
      <c r="DI124" s="4">
        <f t="shared" si="222"/>
        <v>0</v>
      </c>
      <c r="DJ124" s="4">
        <f t="shared" si="223"/>
        <v>0</v>
      </c>
      <c r="DK124" s="4">
        <f t="shared" si="224"/>
        <v>0</v>
      </c>
      <c r="DL124" s="4">
        <f t="shared" si="225"/>
        <v>0</v>
      </c>
      <c r="DM124" s="4">
        <f t="shared" si="226"/>
        <v>0</v>
      </c>
      <c r="DN124" s="4">
        <f t="shared" si="227"/>
        <v>0</v>
      </c>
      <c r="DO124" s="4">
        <f t="shared" si="228"/>
        <v>0</v>
      </c>
      <c r="DP124" s="4">
        <f t="shared" si="229"/>
        <v>0</v>
      </c>
      <c r="DQ124" s="4">
        <f t="shared" si="230"/>
        <v>0</v>
      </c>
      <c r="DR124" s="4">
        <f t="shared" si="231"/>
        <v>0</v>
      </c>
      <c r="DV124" s="4" t="str">
        <f t="shared" si="232"/>
        <v/>
      </c>
      <c r="DW124" s="4" t="str">
        <f t="shared" si="233"/>
        <v/>
      </c>
      <c r="DX124" s="4" t="str">
        <f t="shared" si="234"/>
        <v/>
      </c>
      <c r="DY124" s="4" t="str">
        <f t="shared" si="235"/>
        <v/>
      </c>
      <c r="DZ124" s="4" t="str">
        <f t="shared" si="236"/>
        <v/>
      </c>
      <c r="EA124" s="4" t="str">
        <f t="shared" si="237"/>
        <v/>
      </c>
    </row>
    <row r="125" spans="1:132" ht="16.5" customHeight="1" x14ac:dyDescent="0.15">
      <c r="A125" s="164" t="str">
        <f t="shared" si="210"/>
        <v/>
      </c>
      <c r="B125" s="96"/>
      <c r="C125" s="163" t="s">
        <v>186</v>
      </c>
      <c r="D125" s="200" t="str">
        <f t="shared" si="302"/>
        <v/>
      </c>
      <c r="E125" s="202" t="str">
        <f t="shared" si="248"/>
        <v/>
      </c>
      <c r="F125" s="202" t="str">
        <f>IF(ISERROR(VLOOKUP(CI125,CJ$6:$CK$41,2,0)),"",VLOOKUP(CI125,CJ$6:$CK$41,2,0))</f>
        <v/>
      </c>
      <c r="G125" s="97"/>
      <c r="H125" s="97"/>
      <c r="I125" s="97"/>
      <c r="J125" s="97"/>
      <c r="K125" s="193" t="str">
        <f t="shared" si="249"/>
        <v/>
      </c>
      <c r="L125" s="152"/>
      <c r="M125" s="128"/>
      <c r="N125" s="152"/>
      <c r="O125" s="128"/>
      <c r="P125" s="152"/>
      <c r="Q125" s="128"/>
      <c r="R125" s="152"/>
      <c r="S125" s="128"/>
      <c r="T125" s="152"/>
      <c r="U125" s="128"/>
      <c r="V125" s="152"/>
      <c r="W125" s="128"/>
      <c r="X125" s="152"/>
      <c r="Y125" s="128"/>
      <c r="Z125" s="152"/>
      <c r="AA125" s="128"/>
      <c r="AB125" s="152"/>
      <c r="AC125" s="128"/>
      <c r="AD125" s="152"/>
      <c r="AE125" s="128"/>
      <c r="AF125" s="152"/>
      <c r="AG125" s="128"/>
      <c r="AH125" s="159" t="str">
        <f t="shared" si="250"/>
        <v/>
      </c>
      <c r="AI125" s="4" t="str">
        <f t="shared" si="251"/>
        <v/>
      </c>
      <c r="AJ125" s="4" t="str">
        <f t="shared" si="252"/>
        <v/>
      </c>
      <c r="AK125" s="7">
        <f t="shared" si="211"/>
        <v>0</v>
      </c>
      <c r="AL125" s="7" t="str">
        <f t="shared" si="212"/>
        <v/>
      </c>
      <c r="AM125" s="4">
        <f t="shared" si="155"/>
        <v>0</v>
      </c>
      <c r="AN125" s="4">
        <f t="shared" si="303"/>
        <v>0</v>
      </c>
      <c r="AO125" s="4" t="str">
        <f t="shared" si="304"/>
        <v/>
      </c>
      <c r="AP125" s="4" t="str">
        <f t="shared" si="156"/>
        <v/>
      </c>
      <c r="AQ125" s="13">
        <f t="shared" si="213"/>
        <v>0</v>
      </c>
      <c r="AR125" s="4" t="str">
        <f t="shared" si="253"/>
        <v/>
      </c>
      <c r="AS125" s="4">
        <v>5</v>
      </c>
      <c r="AT125" s="4" t="str">
        <f t="shared" si="254"/>
        <v xml:space="preserve"> </v>
      </c>
      <c r="AU125" s="4" t="str">
        <f t="shared" si="159"/>
        <v xml:space="preserve">  </v>
      </c>
      <c r="AV125" s="4" t="str">
        <f t="shared" si="218"/>
        <v/>
      </c>
      <c r="AW125" s="4" t="str">
        <f t="shared" si="255"/>
        <v/>
      </c>
      <c r="AX125" s="4" t="str">
        <f t="shared" si="256"/>
        <v/>
      </c>
      <c r="AY125" s="4" t="str">
        <f t="shared" si="257"/>
        <v/>
      </c>
      <c r="AZ125" s="4" t="str">
        <f t="shared" si="258"/>
        <v/>
      </c>
      <c r="BA125" s="4" t="str">
        <f t="shared" si="259"/>
        <v/>
      </c>
      <c r="BB125" s="4" t="str">
        <f t="shared" si="260"/>
        <v/>
      </c>
      <c r="BC125" s="4" t="str">
        <f t="shared" si="261"/>
        <v/>
      </c>
      <c r="BD125" s="4" t="str">
        <f t="shared" si="262"/>
        <v/>
      </c>
      <c r="BE125" s="4" t="str">
        <f t="shared" si="263"/>
        <v/>
      </c>
      <c r="BF125" s="4" t="str">
        <f t="shared" si="264"/>
        <v/>
      </c>
      <c r="BG125" s="4" t="str">
        <f t="shared" si="265"/>
        <v/>
      </c>
      <c r="BH125" s="4" t="str">
        <f t="shared" si="266"/>
        <v/>
      </c>
      <c r="BI125" s="4" t="str">
        <f t="shared" si="267"/>
        <v/>
      </c>
      <c r="BJ125" s="4" t="str">
        <f t="shared" si="268"/>
        <v/>
      </c>
      <c r="BK125" s="4" t="str">
        <f t="shared" si="269"/>
        <v/>
      </c>
      <c r="BL125" s="4" t="str">
        <f t="shared" si="270"/>
        <v/>
      </c>
      <c r="BM125" s="4" t="str">
        <f t="shared" si="271"/>
        <v/>
      </c>
      <c r="BN125" s="4" t="str">
        <f t="shared" si="272"/>
        <v/>
      </c>
      <c r="BO125" s="4" t="str">
        <f t="shared" si="273"/>
        <v/>
      </c>
      <c r="BP125" s="4" t="str">
        <f t="shared" si="274"/>
        <v/>
      </c>
      <c r="BQ125" s="4" t="str">
        <f t="shared" si="275"/>
        <v/>
      </c>
      <c r="BR125" s="4" t="str">
        <f t="shared" si="276"/>
        <v/>
      </c>
      <c r="BS125" s="4">
        <f t="shared" si="277"/>
        <v>0</v>
      </c>
      <c r="BT125" s="4" t="str">
        <f t="shared" si="278"/>
        <v>999:99.99</v>
      </c>
      <c r="BU125" s="4" t="str">
        <f t="shared" si="279"/>
        <v>999:99.99</v>
      </c>
      <c r="BV125" s="4" t="str">
        <f t="shared" si="280"/>
        <v>999:99.99</v>
      </c>
      <c r="BW125" s="4" t="str">
        <f t="shared" si="281"/>
        <v>999:99.99</v>
      </c>
      <c r="BX125" s="4" t="str">
        <f t="shared" si="282"/>
        <v>999:99.99</v>
      </c>
      <c r="BY125" s="4" t="str">
        <f t="shared" si="283"/>
        <v>999:99.99</v>
      </c>
      <c r="BZ125" s="4" t="str">
        <f t="shared" si="284"/>
        <v>999:99.99</v>
      </c>
      <c r="CA125" s="4" t="str">
        <f t="shared" si="285"/>
        <v>999:99.99</v>
      </c>
      <c r="CB125" s="4" t="str">
        <f t="shared" si="286"/>
        <v>999:99.99</v>
      </c>
      <c r="CC125" s="4" t="str">
        <f t="shared" si="287"/>
        <v>999:99.99</v>
      </c>
      <c r="CD125" s="4" t="str">
        <f t="shared" si="288"/>
        <v>999:99.99</v>
      </c>
      <c r="CE125" s="4">
        <f t="shared" si="214"/>
        <v>0</v>
      </c>
      <c r="CF125" s="4">
        <f t="shared" si="215"/>
        <v>0</v>
      </c>
      <c r="CG125" s="4">
        <f t="shared" si="216"/>
        <v>0</v>
      </c>
      <c r="CH125" s="4" t="str">
        <f t="shared" si="289"/>
        <v>19000100</v>
      </c>
      <c r="CI125" s="4" t="str">
        <f t="shared" si="290"/>
        <v/>
      </c>
      <c r="CP125" s="4" t="str">
        <f t="shared" si="219"/>
        <v/>
      </c>
      <c r="CQ125" s="4" t="str">
        <f t="shared" si="220"/>
        <v/>
      </c>
      <c r="CW125" s="194" t="str">
        <f t="shared" si="221"/>
        <v/>
      </c>
      <c r="CX125" s="13">
        <f t="shared" si="291"/>
        <v>0</v>
      </c>
      <c r="CY125" s="13">
        <f t="shared" si="292"/>
        <v>0</v>
      </c>
      <c r="CZ125" s="13">
        <f t="shared" si="293"/>
        <v>0</v>
      </c>
      <c r="DA125" s="13">
        <f t="shared" si="294"/>
        <v>0</v>
      </c>
      <c r="DB125" s="13">
        <f t="shared" si="295"/>
        <v>0</v>
      </c>
      <c r="DC125" s="13">
        <f t="shared" si="296"/>
        <v>0</v>
      </c>
      <c r="DD125" s="13">
        <f t="shared" si="297"/>
        <v>0</v>
      </c>
      <c r="DE125" s="13">
        <f t="shared" si="298"/>
        <v>0</v>
      </c>
      <c r="DF125" s="13">
        <f t="shared" si="299"/>
        <v>0</v>
      </c>
      <c r="DG125" s="13">
        <f t="shared" si="300"/>
        <v>0</v>
      </c>
      <c r="DH125" s="13">
        <f t="shared" si="301"/>
        <v>0</v>
      </c>
      <c r="DI125" s="4">
        <f t="shared" si="222"/>
        <v>0</v>
      </c>
      <c r="DJ125" s="4">
        <f t="shared" si="223"/>
        <v>0</v>
      </c>
      <c r="DK125" s="4">
        <f t="shared" si="224"/>
        <v>0</v>
      </c>
      <c r="DL125" s="4">
        <f t="shared" si="225"/>
        <v>0</v>
      </c>
      <c r="DM125" s="4">
        <f t="shared" si="226"/>
        <v>0</v>
      </c>
      <c r="DN125" s="4">
        <f t="shared" si="227"/>
        <v>0</v>
      </c>
      <c r="DO125" s="4">
        <f t="shared" si="228"/>
        <v>0</v>
      </c>
      <c r="DP125" s="4">
        <f t="shared" si="229"/>
        <v>0</v>
      </c>
      <c r="DQ125" s="4">
        <f t="shared" si="230"/>
        <v>0</v>
      </c>
      <c r="DR125" s="4">
        <f t="shared" si="231"/>
        <v>0</v>
      </c>
      <c r="DV125" s="4" t="str">
        <f t="shared" si="232"/>
        <v/>
      </c>
      <c r="DW125" s="4" t="str">
        <f t="shared" si="233"/>
        <v/>
      </c>
      <c r="DX125" s="4" t="str">
        <f t="shared" si="234"/>
        <v/>
      </c>
      <c r="DY125" s="4" t="str">
        <f t="shared" si="235"/>
        <v/>
      </c>
      <c r="DZ125" s="4" t="str">
        <f t="shared" si="236"/>
        <v/>
      </c>
      <c r="EA125" s="4" t="str">
        <f t="shared" si="237"/>
        <v/>
      </c>
    </row>
    <row r="126" spans="1:132" ht="16.5" customHeight="1" x14ac:dyDescent="0.15">
      <c r="A126" s="164" t="str">
        <f t="shared" si="210"/>
        <v/>
      </c>
      <c r="B126" s="96"/>
      <c r="C126" s="163" t="s">
        <v>186</v>
      </c>
      <c r="D126" s="200" t="str">
        <f t="shared" si="302"/>
        <v/>
      </c>
      <c r="E126" s="202" t="str">
        <f t="shared" si="248"/>
        <v/>
      </c>
      <c r="F126" s="202" t="str">
        <f>IF(ISERROR(VLOOKUP(CI126,CJ$6:$CK$41,2,0)),"",VLOOKUP(CI126,CJ$6:$CK$41,2,0))</f>
        <v/>
      </c>
      <c r="G126" s="97"/>
      <c r="H126" s="97"/>
      <c r="I126" s="97"/>
      <c r="J126" s="97"/>
      <c r="K126" s="193" t="str">
        <f t="shared" si="249"/>
        <v/>
      </c>
      <c r="L126" s="152"/>
      <c r="M126" s="128"/>
      <c r="N126" s="152"/>
      <c r="O126" s="128"/>
      <c r="P126" s="152"/>
      <c r="Q126" s="128"/>
      <c r="R126" s="152"/>
      <c r="S126" s="128"/>
      <c r="T126" s="152"/>
      <c r="U126" s="128"/>
      <c r="V126" s="152"/>
      <c r="W126" s="128"/>
      <c r="X126" s="152"/>
      <c r="Y126" s="128"/>
      <c r="Z126" s="152"/>
      <c r="AA126" s="128"/>
      <c r="AB126" s="152"/>
      <c r="AC126" s="128"/>
      <c r="AD126" s="152"/>
      <c r="AE126" s="128"/>
      <c r="AF126" s="152"/>
      <c r="AG126" s="128"/>
      <c r="AH126" s="159" t="str">
        <f t="shared" si="250"/>
        <v/>
      </c>
      <c r="AI126" s="4" t="str">
        <f t="shared" si="251"/>
        <v/>
      </c>
      <c r="AJ126" s="4" t="str">
        <f t="shared" si="252"/>
        <v/>
      </c>
      <c r="AK126" s="7">
        <f t="shared" si="211"/>
        <v>0</v>
      </c>
      <c r="AL126" s="7" t="str">
        <f t="shared" si="212"/>
        <v/>
      </c>
      <c r="AM126" s="4">
        <f t="shared" si="155"/>
        <v>0</v>
      </c>
      <c r="AN126" s="4">
        <f t="shared" si="303"/>
        <v>0</v>
      </c>
      <c r="AO126" s="4" t="str">
        <f t="shared" si="304"/>
        <v/>
      </c>
      <c r="AP126" s="4" t="str">
        <f t="shared" si="156"/>
        <v/>
      </c>
      <c r="AQ126" s="13">
        <f t="shared" si="213"/>
        <v>0</v>
      </c>
      <c r="AR126" s="4" t="str">
        <f t="shared" si="253"/>
        <v/>
      </c>
      <c r="AS126" s="4">
        <v>5</v>
      </c>
      <c r="AT126" s="4" t="str">
        <f t="shared" si="254"/>
        <v xml:space="preserve"> </v>
      </c>
      <c r="AU126" s="4" t="str">
        <f t="shared" si="159"/>
        <v xml:space="preserve">  </v>
      </c>
      <c r="AV126" s="4" t="str">
        <f t="shared" si="218"/>
        <v/>
      </c>
      <c r="AW126" s="4" t="str">
        <f t="shared" si="255"/>
        <v/>
      </c>
      <c r="AX126" s="4" t="str">
        <f t="shared" si="256"/>
        <v/>
      </c>
      <c r="AY126" s="4" t="str">
        <f t="shared" si="257"/>
        <v/>
      </c>
      <c r="AZ126" s="4" t="str">
        <f t="shared" si="258"/>
        <v/>
      </c>
      <c r="BA126" s="4" t="str">
        <f t="shared" si="259"/>
        <v/>
      </c>
      <c r="BB126" s="4" t="str">
        <f t="shared" si="260"/>
        <v/>
      </c>
      <c r="BC126" s="4" t="str">
        <f t="shared" si="261"/>
        <v/>
      </c>
      <c r="BD126" s="4" t="str">
        <f t="shared" si="262"/>
        <v/>
      </c>
      <c r="BE126" s="4" t="str">
        <f t="shared" si="263"/>
        <v/>
      </c>
      <c r="BF126" s="4" t="str">
        <f t="shared" si="264"/>
        <v/>
      </c>
      <c r="BG126" s="4" t="str">
        <f t="shared" si="265"/>
        <v/>
      </c>
      <c r="BH126" s="4" t="str">
        <f t="shared" si="266"/>
        <v/>
      </c>
      <c r="BI126" s="4" t="str">
        <f t="shared" si="267"/>
        <v/>
      </c>
      <c r="BJ126" s="4" t="str">
        <f t="shared" si="268"/>
        <v/>
      </c>
      <c r="BK126" s="4" t="str">
        <f t="shared" si="269"/>
        <v/>
      </c>
      <c r="BL126" s="4" t="str">
        <f t="shared" si="270"/>
        <v/>
      </c>
      <c r="BM126" s="4" t="str">
        <f t="shared" si="271"/>
        <v/>
      </c>
      <c r="BN126" s="4" t="str">
        <f t="shared" si="272"/>
        <v/>
      </c>
      <c r="BO126" s="4" t="str">
        <f t="shared" si="273"/>
        <v/>
      </c>
      <c r="BP126" s="4" t="str">
        <f t="shared" si="274"/>
        <v/>
      </c>
      <c r="BQ126" s="4" t="str">
        <f t="shared" si="275"/>
        <v/>
      </c>
      <c r="BR126" s="4" t="str">
        <f t="shared" si="276"/>
        <v/>
      </c>
      <c r="BS126" s="4">
        <f t="shared" si="277"/>
        <v>0</v>
      </c>
      <c r="BT126" s="4" t="str">
        <f t="shared" si="278"/>
        <v>999:99.99</v>
      </c>
      <c r="BU126" s="4" t="str">
        <f t="shared" si="279"/>
        <v>999:99.99</v>
      </c>
      <c r="BV126" s="4" t="str">
        <f t="shared" si="280"/>
        <v>999:99.99</v>
      </c>
      <c r="BW126" s="4" t="str">
        <f t="shared" si="281"/>
        <v>999:99.99</v>
      </c>
      <c r="BX126" s="4" t="str">
        <f t="shared" si="282"/>
        <v>999:99.99</v>
      </c>
      <c r="BY126" s="4" t="str">
        <f t="shared" si="283"/>
        <v>999:99.99</v>
      </c>
      <c r="BZ126" s="4" t="str">
        <f t="shared" si="284"/>
        <v>999:99.99</v>
      </c>
      <c r="CA126" s="4" t="str">
        <f t="shared" si="285"/>
        <v>999:99.99</v>
      </c>
      <c r="CB126" s="4" t="str">
        <f t="shared" si="286"/>
        <v>999:99.99</v>
      </c>
      <c r="CC126" s="4" t="str">
        <f t="shared" si="287"/>
        <v>999:99.99</v>
      </c>
      <c r="CD126" s="4" t="str">
        <f t="shared" si="288"/>
        <v>999:99.99</v>
      </c>
      <c r="CE126" s="4">
        <f t="shared" si="214"/>
        <v>0</v>
      </c>
      <c r="CF126" s="4">
        <f t="shared" si="215"/>
        <v>0</v>
      </c>
      <c r="CG126" s="4">
        <f t="shared" si="216"/>
        <v>0</v>
      </c>
      <c r="CH126" s="4" t="str">
        <f t="shared" si="289"/>
        <v>19000100</v>
      </c>
      <c r="CI126" s="4" t="str">
        <f t="shared" si="290"/>
        <v/>
      </c>
      <c r="CP126" s="4" t="str">
        <f t="shared" si="219"/>
        <v/>
      </c>
      <c r="CQ126" s="4" t="str">
        <f t="shared" si="220"/>
        <v/>
      </c>
      <c r="CW126" s="194" t="str">
        <f t="shared" si="221"/>
        <v/>
      </c>
      <c r="CX126" s="13">
        <f t="shared" si="291"/>
        <v>0</v>
      </c>
      <c r="CY126" s="13">
        <f t="shared" si="292"/>
        <v>0</v>
      </c>
      <c r="CZ126" s="13">
        <f t="shared" si="293"/>
        <v>0</v>
      </c>
      <c r="DA126" s="13">
        <f t="shared" si="294"/>
        <v>0</v>
      </c>
      <c r="DB126" s="13">
        <f t="shared" si="295"/>
        <v>0</v>
      </c>
      <c r="DC126" s="13">
        <f t="shared" si="296"/>
        <v>0</v>
      </c>
      <c r="DD126" s="13">
        <f t="shared" si="297"/>
        <v>0</v>
      </c>
      <c r="DE126" s="13">
        <f t="shared" si="298"/>
        <v>0</v>
      </c>
      <c r="DF126" s="13">
        <f t="shared" si="299"/>
        <v>0</v>
      </c>
      <c r="DG126" s="13">
        <f t="shared" si="300"/>
        <v>0</v>
      </c>
      <c r="DH126" s="13">
        <f t="shared" si="301"/>
        <v>0</v>
      </c>
      <c r="DI126" s="4">
        <f t="shared" si="222"/>
        <v>0</v>
      </c>
      <c r="DJ126" s="4">
        <f t="shared" si="223"/>
        <v>0</v>
      </c>
      <c r="DK126" s="4">
        <f t="shared" si="224"/>
        <v>0</v>
      </c>
      <c r="DL126" s="4">
        <f t="shared" si="225"/>
        <v>0</v>
      </c>
      <c r="DM126" s="4">
        <f t="shared" si="226"/>
        <v>0</v>
      </c>
      <c r="DN126" s="4">
        <f t="shared" si="227"/>
        <v>0</v>
      </c>
      <c r="DO126" s="4">
        <f t="shared" si="228"/>
        <v>0</v>
      </c>
      <c r="DP126" s="4">
        <f t="shared" si="229"/>
        <v>0</v>
      </c>
      <c r="DQ126" s="4">
        <f t="shared" si="230"/>
        <v>0</v>
      </c>
      <c r="DR126" s="4">
        <f t="shared" si="231"/>
        <v>0</v>
      </c>
      <c r="DV126" s="4" t="str">
        <f t="shared" si="232"/>
        <v/>
      </c>
      <c r="DW126" s="4" t="str">
        <f t="shared" si="233"/>
        <v/>
      </c>
      <c r="DX126" s="4" t="str">
        <f t="shared" si="234"/>
        <v/>
      </c>
      <c r="DY126" s="4" t="str">
        <f t="shared" si="235"/>
        <v/>
      </c>
      <c r="DZ126" s="4" t="str">
        <f t="shared" si="236"/>
        <v/>
      </c>
      <c r="EA126" s="4" t="str">
        <f t="shared" si="237"/>
        <v/>
      </c>
    </row>
    <row r="127" spans="1:132" ht="16.5" customHeight="1" x14ac:dyDescent="0.15">
      <c r="A127" s="164" t="str">
        <f t="shared" si="210"/>
        <v/>
      </c>
      <c r="B127" s="96"/>
      <c r="C127" s="163" t="s">
        <v>186</v>
      </c>
      <c r="D127" s="200" t="str">
        <f t="shared" si="302"/>
        <v/>
      </c>
      <c r="E127" s="202" t="str">
        <f t="shared" si="248"/>
        <v/>
      </c>
      <c r="F127" s="202" t="str">
        <f>IF(ISERROR(VLOOKUP(CI127,CJ$6:$CK$41,2,0)),"",VLOOKUP(CI127,CJ$6:$CK$41,2,0))</f>
        <v/>
      </c>
      <c r="G127" s="97"/>
      <c r="H127" s="97"/>
      <c r="I127" s="97"/>
      <c r="J127" s="97"/>
      <c r="K127" s="193" t="str">
        <f t="shared" si="249"/>
        <v/>
      </c>
      <c r="L127" s="152"/>
      <c r="M127" s="128"/>
      <c r="N127" s="152"/>
      <c r="O127" s="128"/>
      <c r="P127" s="152"/>
      <c r="Q127" s="128"/>
      <c r="R127" s="152"/>
      <c r="S127" s="128"/>
      <c r="T127" s="152"/>
      <c r="U127" s="128"/>
      <c r="V127" s="152"/>
      <c r="W127" s="128"/>
      <c r="X127" s="152"/>
      <c r="Y127" s="128"/>
      <c r="Z127" s="152"/>
      <c r="AA127" s="128"/>
      <c r="AB127" s="152"/>
      <c r="AC127" s="128"/>
      <c r="AD127" s="152"/>
      <c r="AE127" s="128"/>
      <c r="AF127" s="152"/>
      <c r="AG127" s="128"/>
      <c r="AH127" s="159" t="str">
        <f t="shared" si="250"/>
        <v/>
      </c>
      <c r="AI127" s="4" t="str">
        <f t="shared" si="251"/>
        <v/>
      </c>
      <c r="AJ127" s="4" t="str">
        <f t="shared" si="252"/>
        <v/>
      </c>
      <c r="AK127" s="7">
        <f t="shared" si="211"/>
        <v>0</v>
      </c>
      <c r="AL127" s="7" t="str">
        <f t="shared" si="212"/>
        <v/>
      </c>
      <c r="AM127" s="4">
        <f t="shared" si="155"/>
        <v>0</v>
      </c>
      <c r="AN127" s="4">
        <f t="shared" si="303"/>
        <v>0</v>
      </c>
      <c r="AO127" s="4" t="str">
        <f t="shared" si="304"/>
        <v/>
      </c>
      <c r="AP127" s="4" t="str">
        <f t="shared" si="156"/>
        <v/>
      </c>
      <c r="AQ127" s="13">
        <f t="shared" si="213"/>
        <v>0</v>
      </c>
      <c r="AR127" s="4" t="str">
        <f t="shared" si="253"/>
        <v/>
      </c>
      <c r="AS127" s="4">
        <v>5</v>
      </c>
      <c r="AT127" s="4" t="str">
        <f t="shared" si="254"/>
        <v xml:space="preserve"> </v>
      </c>
      <c r="AU127" s="4" t="str">
        <f t="shared" si="159"/>
        <v xml:space="preserve">  </v>
      </c>
      <c r="AV127" s="4" t="str">
        <f t="shared" si="218"/>
        <v/>
      </c>
      <c r="AW127" s="4" t="str">
        <f t="shared" si="255"/>
        <v/>
      </c>
      <c r="AX127" s="4" t="str">
        <f t="shared" si="256"/>
        <v/>
      </c>
      <c r="AY127" s="4" t="str">
        <f t="shared" si="257"/>
        <v/>
      </c>
      <c r="AZ127" s="4" t="str">
        <f t="shared" si="258"/>
        <v/>
      </c>
      <c r="BA127" s="4" t="str">
        <f t="shared" si="259"/>
        <v/>
      </c>
      <c r="BB127" s="4" t="str">
        <f t="shared" si="260"/>
        <v/>
      </c>
      <c r="BC127" s="4" t="str">
        <f t="shared" si="261"/>
        <v/>
      </c>
      <c r="BD127" s="4" t="str">
        <f t="shared" si="262"/>
        <v/>
      </c>
      <c r="BE127" s="4" t="str">
        <f t="shared" si="263"/>
        <v/>
      </c>
      <c r="BF127" s="4" t="str">
        <f t="shared" si="264"/>
        <v/>
      </c>
      <c r="BG127" s="4" t="str">
        <f t="shared" si="265"/>
        <v/>
      </c>
      <c r="BH127" s="4" t="str">
        <f t="shared" si="266"/>
        <v/>
      </c>
      <c r="BI127" s="4" t="str">
        <f t="shared" si="267"/>
        <v/>
      </c>
      <c r="BJ127" s="4" t="str">
        <f t="shared" si="268"/>
        <v/>
      </c>
      <c r="BK127" s="4" t="str">
        <f t="shared" si="269"/>
        <v/>
      </c>
      <c r="BL127" s="4" t="str">
        <f t="shared" si="270"/>
        <v/>
      </c>
      <c r="BM127" s="4" t="str">
        <f t="shared" si="271"/>
        <v/>
      </c>
      <c r="BN127" s="4" t="str">
        <f t="shared" si="272"/>
        <v/>
      </c>
      <c r="BO127" s="4" t="str">
        <f t="shared" si="273"/>
        <v/>
      </c>
      <c r="BP127" s="4" t="str">
        <f t="shared" si="274"/>
        <v/>
      </c>
      <c r="BQ127" s="4" t="str">
        <f t="shared" si="275"/>
        <v/>
      </c>
      <c r="BR127" s="4" t="str">
        <f t="shared" si="276"/>
        <v/>
      </c>
      <c r="BS127" s="4">
        <f t="shared" si="277"/>
        <v>0</v>
      </c>
      <c r="BT127" s="4" t="str">
        <f t="shared" si="278"/>
        <v>999:99.99</v>
      </c>
      <c r="BU127" s="4" t="str">
        <f t="shared" si="279"/>
        <v>999:99.99</v>
      </c>
      <c r="BV127" s="4" t="str">
        <f t="shared" si="280"/>
        <v>999:99.99</v>
      </c>
      <c r="BW127" s="4" t="str">
        <f t="shared" si="281"/>
        <v>999:99.99</v>
      </c>
      <c r="BX127" s="4" t="str">
        <f t="shared" si="282"/>
        <v>999:99.99</v>
      </c>
      <c r="BY127" s="4" t="str">
        <f t="shared" si="283"/>
        <v>999:99.99</v>
      </c>
      <c r="BZ127" s="4" t="str">
        <f t="shared" si="284"/>
        <v>999:99.99</v>
      </c>
      <c r="CA127" s="4" t="str">
        <f t="shared" si="285"/>
        <v>999:99.99</v>
      </c>
      <c r="CB127" s="4" t="str">
        <f t="shared" si="286"/>
        <v>999:99.99</v>
      </c>
      <c r="CC127" s="4" t="str">
        <f t="shared" si="287"/>
        <v>999:99.99</v>
      </c>
      <c r="CD127" s="4" t="str">
        <f t="shared" si="288"/>
        <v>999:99.99</v>
      </c>
      <c r="CE127" s="4">
        <f t="shared" si="214"/>
        <v>0</v>
      </c>
      <c r="CF127" s="4">
        <f t="shared" si="215"/>
        <v>0</v>
      </c>
      <c r="CG127" s="4">
        <f t="shared" si="216"/>
        <v>0</v>
      </c>
      <c r="CH127" s="4" t="str">
        <f t="shared" si="289"/>
        <v>19000100</v>
      </c>
      <c r="CI127" s="4" t="str">
        <f t="shared" si="290"/>
        <v/>
      </c>
      <c r="CP127" s="4" t="str">
        <f t="shared" si="219"/>
        <v/>
      </c>
      <c r="CQ127" s="4" t="str">
        <f t="shared" si="220"/>
        <v/>
      </c>
      <c r="CW127" s="194" t="str">
        <f t="shared" si="221"/>
        <v/>
      </c>
      <c r="CX127" s="13">
        <f t="shared" si="291"/>
        <v>0</v>
      </c>
      <c r="CY127" s="13">
        <f t="shared" si="292"/>
        <v>0</v>
      </c>
      <c r="CZ127" s="13">
        <f t="shared" si="293"/>
        <v>0</v>
      </c>
      <c r="DA127" s="13">
        <f t="shared" si="294"/>
        <v>0</v>
      </c>
      <c r="DB127" s="13">
        <f t="shared" si="295"/>
        <v>0</v>
      </c>
      <c r="DC127" s="13">
        <f t="shared" si="296"/>
        <v>0</v>
      </c>
      <c r="DD127" s="13">
        <f t="shared" si="297"/>
        <v>0</v>
      </c>
      <c r="DE127" s="13">
        <f t="shared" si="298"/>
        <v>0</v>
      </c>
      <c r="DF127" s="13">
        <f t="shared" si="299"/>
        <v>0</v>
      </c>
      <c r="DG127" s="13">
        <f t="shared" si="300"/>
        <v>0</v>
      </c>
      <c r="DH127" s="13">
        <f t="shared" si="301"/>
        <v>0</v>
      </c>
      <c r="DI127" s="4">
        <f t="shared" si="222"/>
        <v>0</v>
      </c>
      <c r="DJ127" s="4">
        <f t="shared" si="223"/>
        <v>0</v>
      </c>
      <c r="DK127" s="4">
        <f t="shared" si="224"/>
        <v>0</v>
      </c>
      <c r="DL127" s="4">
        <f t="shared" si="225"/>
        <v>0</v>
      </c>
      <c r="DM127" s="4">
        <f t="shared" si="226"/>
        <v>0</v>
      </c>
      <c r="DN127" s="4">
        <f t="shared" si="227"/>
        <v>0</v>
      </c>
      <c r="DO127" s="4">
        <f t="shared" si="228"/>
        <v>0</v>
      </c>
      <c r="DP127" s="4">
        <f t="shared" si="229"/>
        <v>0</v>
      </c>
      <c r="DQ127" s="4">
        <f t="shared" si="230"/>
        <v>0</v>
      </c>
      <c r="DR127" s="4">
        <f t="shared" si="231"/>
        <v>0</v>
      </c>
      <c r="DV127" s="4" t="str">
        <f t="shared" si="232"/>
        <v/>
      </c>
      <c r="DW127" s="4" t="str">
        <f t="shared" si="233"/>
        <v/>
      </c>
      <c r="DX127" s="4" t="str">
        <f t="shared" si="234"/>
        <v/>
      </c>
      <c r="DY127" s="4" t="str">
        <f t="shared" si="235"/>
        <v/>
      </c>
      <c r="DZ127" s="4" t="str">
        <f t="shared" si="236"/>
        <v/>
      </c>
      <c r="EA127" s="4" t="str">
        <f t="shared" si="237"/>
        <v/>
      </c>
    </row>
    <row r="128" spans="1:132" ht="16.5" customHeight="1" x14ac:dyDescent="0.15">
      <c r="E128" s="203"/>
      <c r="F128" s="195"/>
      <c r="AQ128" s="13">
        <f>60-COUNTIF(AM68:AM127,0)</f>
        <v>0</v>
      </c>
      <c r="BD128" s="4" t="str">
        <f t="shared" si="262"/>
        <v/>
      </c>
      <c r="BE128" s="4" t="str">
        <f t="shared" si="263"/>
        <v/>
      </c>
      <c r="BO128" s="4" t="str">
        <f t="shared" si="273"/>
        <v/>
      </c>
      <c r="BP128" s="4" t="str">
        <f t="shared" si="274"/>
        <v/>
      </c>
      <c r="CE128" s="4">
        <f>SUM(CE6:CE127)</f>
        <v>0</v>
      </c>
      <c r="CF128" s="4">
        <f t="shared" ref="CF128:CG128" si="305">SUM(CF6:CF127)</f>
        <v>0</v>
      </c>
      <c r="CG128" s="4">
        <f t="shared" si="305"/>
        <v>0</v>
      </c>
      <c r="CW128" s="195"/>
      <c r="EB128" s="4">
        <f>COUNTIF(DV68:EA127,0)</f>
        <v>0</v>
      </c>
    </row>
    <row r="129" spans="43:43" ht="16.5" customHeight="1" x14ac:dyDescent="0.15">
      <c r="AQ129" s="14">
        <f>SUM(AQ68:AQ127)</f>
        <v>0</v>
      </c>
    </row>
  </sheetData>
  <sheetProtection algorithmName="SHA-512" hashValue="SqocuuIhVeZA1KQL1QbYSiotsdsSMQBwawSU5f62m5hzuReH13b+SYctsd2nDmrUZKUCjiKD5FS/JC0aI54RSA==" saltValue="sBal+jJY6vWKW1QHZKhKpQ==" spinCount="100000" sheet="1" selectLockedCells="1"/>
  <mergeCells count="20">
    <mergeCell ref="CX3:CY3"/>
    <mergeCell ref="DV4:EA4"/>
    <mergeCell ref="T4:U4"/>
    <mergeCell ref="V4:W4"/>
    <mergeCell ref="L4:M4"/>
    <mergeCell ref="X4:Y4"/>
    <mergeCell ref="Z4:AA4"/>
    <mergeCell ref="N4:O4"/>
    <mergeCell ref="P4:Q4"/>
    <mergeCell ref="R4:S4"/>
    <mergeCell ref="BT4:CD4"/>
    <mergeCell ref="AW4:BG4"/>
    <mergeCell ref="BH4:BR4"/>
    <mergeCell ref="AG1:AH1"/>
    <mergeCell ref="AF4:AG4"/>
    <mergeCell ref="AB4:AC4"/>
    <mergeCell ref="AD4:AE4"/>
    <mergeCell ref="V1:W1"/>
    <mergeCell ref="X1:Y1"/>
    <mergeCell ref="Z1:AA1"/>
  </mergeCells>
  <phoneticPr fontId="2"/>
  <dataValidations xWindow="513" yWindow="251" count="13">
    <dataValidation imeMode="on" allowBlank="1" showInputMessage="1" showErrorMessage="1" promptTitle="名" prompt="選手の名を入力して下さい。" sqref="H6:H65 H68:H127" xr:uid="{00000000-0002-0000-0100-000000000000}"/>
    <dataValidation type="decimal" imeMode="off" allowBlank="1" showInputMessage="1" showErrorMessage="1" errorTitle="入力確認" error="20秒から20分以内で入力して下さい。_x000a_１分以上の場合は_x000a_1分45秒67→｢145.67｣の形式で_x000a_入力して下さい。" promptTitle="エントリータイム入力" prompt="例　30秒45　→　30.45_x000a_1分13秒32　→　113.32" sqref="M6:M65 M68:M127 AC6:AC65 U6:U65 S6:S65 Q6:Q65 O6:O65 AA6:AA65 Y6:Y65 AG6:AG65 AE6:AE65 W6:W65 Y68:Y127 AG68:AG127 AE68:AE127 AA68:AA127 AC68:AC127 W68:W127 O68:O127 Q68:Q127 S68:S127 U68:U127" xr:uid="{00000000-0002-0000-0100-000001000000}">
      <formula1>1</formula1>
      <formula2>2000</formula2>
    </dataValidation>
    <dataValidation allowBlank="1" showInputMessage="1" showErrorMessage="1" prompt="入力不要" sqref="A6:A65 A68:A127 AH6:AH65 AH68:AH127 F6:F127 CW6:CW127 D6:D127" xr:uid="{00000000-0002-0000-0100-000002000000}"/>
    <dataValidation imeMode="on" allowBlank="1" showInputMessage="1" showErrorMessage="1" promptTitle="姓" prompt="選手の姓を入力して下さい。" sqref="G68:G127 G6:G6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I6:I65 I68:I127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J6:J65 J68:J127" xr:uid="{00000000-0002-0000-0100-000005000000}"/>
    <dataValidation type="list" allowBlank="1" showInputMessage="1" showErrorMessage="1" promptTitle="種目選択" prompt="出場種目を選択して下さい。" sqref="X68:X127 AD6:AD65 X6:X65 Z68:Z127 AF6:AF65 AF68:AF127 AD68:AD127 AB68:AB127 AB6:AB65 Z6:Z65" xr:uid="{00000000-0002-0000-0100-000006000000}">
      <formula1>$AK$6:$AK$16</formula1>
    </dataValidation>
    <dataValidation type="date" imeMode="off" operator="lessThanOrEqual" allowBlank="1" showInputMessage="1" error="18歳未満は出場出来ません。" promptTitle="入力形式" prompt="例　1943/01/14 の形式で_x000a_入力して下さい。" sqref="B6:B65" xr:uid="{00000000-0002-0000-0100-000007000000}">
      <formula1>TODAY()-1*365</formula1>
    </dataValidation>
    <dataValidation imeMode="on" allowBlank="1" showErrorMessage="1" promptTitle="種別選択" prompt="マスターズ協会_x000a_登録種別を_x000a_選択して下さい。" sqref="C6:C65 C68:C127" xr:uid="{00000000-0002-0000-0100-000008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" xr:uid="{00000000-0002-0000-0100-000009000000}">
      <formula1>TODAY()-1*365</formula1>
    </dataValidation>
    <dataValidation allowBlank="1" showErrorMessage="1" prompt="区分を選択してください。" sqref="E6:E127" xr:uid="{00000000-0002-0000-0100-00000A000000}"/>
    <dataValidation imeMode="halfKatakana" allowBlank="1" showInputMessage="1" showErrorMessage="1" promptTitle="種目が重複" prompt="同じ種目にエントリーがあります。_x000a_ご確認ください。" sqref="K6:K127" xr:uid="{00000000-0002-0000-0100-00000B000000}"/>
    <dataValidation type="list" allowBlank="1" showInputMessage="1" showErrorMessage="1" promptTitle="種目選択" prompt="出場種目を選択して下さい。" sqref="L6:L65 N6:N65 P6:P65 R6:R65 T6:T65 V6:V65 L68:L127 N68:N127 P68:P127 R68:R127 T68:T127 V68:V127" xr:uid="{00000000-0002-0000-0100-00000C000000}">
      <formula1>$AK$6:$AK$26</formula1>
    </dataValidation>
  </dataValidations>
  <pageMargins left="0.39370078740157483" right="0.39370078740157483" top="0.39370078740157483" bottom="0.39370078740157483" header="0.51181102362204722" footer="0.51181102362204722"/>
  <pageSetup paperSize="9" scale="54" fitToHeight="0" orientation="landscape" blackAndWhite="1" horizontalDpi="4294967292" verticalDpi="300" r:id="rId1"/>
  <headerFooter alignWithMargins="0"/>
  <rowBreaks count="1" manualBreakCount="1">
    <brk id="6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E193"/>
  <sheetViews>
    <sheetView showGridLines="0" tabSelected="1" workbookViewId="0">
      <pane ySplit="5" topLeftCell="A6" activePane="bottomLeft" state="frozen"/>
      <selection pane="bottomLeft" activeCell="C16" sqref="C16"/>
    </sheetView>
  </sheetViews>
  <sheetFormatPr defaultColWidth="9.109375" defaultRowHeight="14.25" customHeight="1" x14ac:dyDescent="0.15"/>
  <cols>
    <col min="1" max="1" width="4.44140625" style="17" customWidth="1"/>
    <col min="2" max="2" width="13.6640625" style="16" customWidth="1"/>
    <col min="3" max="3" width="9" style="17" customWidth="1"/>
    <col min="4" max="4" width="9.109375" style="17" customWidth="1"/>
    <col min="5" max="5" width="9.6640625" style="16" bestFit="1" customWidth="1"/>
    <col min="6" max="6" width="9.6640625" style="16" customWidth="1"/>
    <col min="7" max="11" width="12.88671875" style="16" hidden="1" customWidth="1"/>
    <col min="12" max="12" width="9.109375" style="16" hidden="1" customWidth="1"/>
    <col min="13" max="13" width="12.6640625" style="16" hidden="1" customWidth="1"/>
    <col min="14" max="14" width="3.6640625" style="16" hidden="1" customWidth="1"/>
    <col min="15" max="15" width="14.44140625" style="16" hidden="1" customWidth="1"/>
    <col min="16" max="16" width="4.33203125" style="16" hidden="1" customWidth="1"/>
    <col min="17" max="17" width="2.6640625" style="16" hidden="1" customWidth="1"/>
    <col min="18" max="21" width="9.109375" style="16" hidden="1" customWidth="1"/>
    <col min="22" max="33" width="3.33203125" style="16" hidden="1" customWidth="1"/>
    <col min="34" max="34" width="4.5546875" style="16" hidden="1" customWidth="1"/>
    <col min="35" max="35" width="9.109375" style="16" hidden="1" customWidth="1"/>
    <col min="36" max="46" width="5.6640625" style="16" hidden="1" customWidth="1"/>
    <col min="47" max="48" width="9.109375" style="16" hidden="1" customWidth="1"/>
    <col min="49" max="52" width="5.109375" style="16" hidden="1" customWidth="1"/>
    <col min="53" max="53" width="15.88671875" style="16" hidden="1" customWidth="1"/>
    <col min="54" max="56" width="9.109375" style="16" hidden="1" customWidth="1"/>
    <col min="57" max="66" width="0" style="16" hidden="1" customWidth="1"/>
    <col min="67" max="16384" width="9.109375" style="16"/>
  </cols>
  <sheetData>
    <row r="1" spans="1:57" ht="14.25" customHeight="1" x14ac:dyDescent="0.15">
      <c r="A1" s="5" t="str">
        <f>申込書!B1</f>
        <v>第6回オカモト杯全十勝水泳競技大会</v>
      </c>
      <c r="J1" s="302"/>
      <c r="K1" s="302"/>
    </row>
    <row r="2" spans="1:57" ht="14.25" customHeight="1" x14ac:dyDescent="0.15">
      <c r="B2" s="130" t="str">
        <f>IF(AND(AND(申込書!$E$20="",申込書!$P$20=""),申込書!$T$30&gt;5),"※競技役員欄にご記入がありません。このままですと受付できません。","")</f>
        <v/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57" ht="14.25" customHeight="1" x14ac:dyDescent="0.15">
      <c r="A3" s="154" t="str">
        <f>申込書!C4&amp;申込書!D4&amp;"-0"&amp;申込書!G4&amp;申込書!H4&amp;申込書!I4</f>
        <v>01-0</v>
      </c>
      <c r="B3" s="150"/>
      <c r="C3" s="155"/>
      <c r="D3" s="155" t="str">
        <f>IF(申込書!C6="","チーム登録を行って下さい",申込書!C6)</f>
        <v>チーム登録を行って下さい</v>
      </c>
      <c r="E3" s="156"/>
      <c r="F3" s="156"/>
      <c r="G3" s="156"/>
      <c r="H3" s="156"/>
      <c r="I3" s="156"/>
      <c r="J3" s="156"/>
      <c r="O3" s="17"/>
      <c r="P3" s="17"/>
    </row>
    <row r="4" spans="1:57" ht="14.25" customHeight="1" x14ac:dyDescent="0.15">
      <c r="B4" s="211">
        <f>申込書!Q4</f>
        <v>0</v>
      </c>
      <c r="C4" s="19"/>
      <c r="D4" s="19"/>
      <c r="H4" s="58" t="s">
        <v>49</v>
      </c>
      <c r="O4" s="16" t="str">
        <f>申込書!Q4&amp;申込書!R4&amp;申込書!S4&amp;申込書!T4&amp;申込書!U4&amp;申込書!W4</f>
        <v/>
      </c>
    </row>
    <row r="5" spans="1:57" s="17" customFormat="1" ht="14.25" customHeight="1" x14ac:dyDescent="0.15">
      <c r="A5" s="20" t="s">
        <v>15</v>
      </c>
      <c r="B5" s="20" t="s">
        <v>16</v>
      </c>
      <c r="C5" s="20" t="s">
        <v>24</v>
      </c>
      <c r="D5" s="20" t="s">
        <v>122</v>
      </c>
      <c r="E5" s="20" t="s">
        <v>21</v>
      </c>
      <c r="F5" s="20" t="s">
        <v>316</v>
      </c>
      <c r="G5" s="20" t="s">
        <v>17</v>
      </c>
      <c r="H5" s="20" t="s">
        <v>18</v>
      </c>
      <c r="I5" s="20" t="s">
        <v>19</v>
      </c>
      <c r="J5" s="20" t="s">
        <v>20</v>
      </c>
      <c r="K5" s="54"/>
      <c r="O5" s="16"/>
      <c r="P5" s="16"/>
      <c r="V5" s="17" t="s">
        <v>23</v>
      </c>
      <c r="Z5" s="17" t="s">
        <v>114</v>
      </c>
      <c r="AD5" s="17" t="s">
        <v>142</v>
      </c>
      <c r="AR5" s="201"/>
      <c r="AS5" s="201"/>
      <c r="AT5" s="201"/>
      <c r="AW5" s="307" t="s">
        <v>143</v>
      </c>
      <c r="AX5" s="307"/>
      <c r="AY5" s="307"/>
      <c r="AZ5" s="307"/>
      <c r="BC5" s="4" t="s">
        <v>203</v>
      </c>
      <c r="BE5" s="17" t="s">
        <v>316</v>
      </c>
    </row>
    <row r="6" spans="1:57" s="25" customFormat="1" ht="14.25" hidden="1" customHeight="1" x14ac:dyDescent="0.15">
      <c r="A6" s="21" t="s">
        <v>194</v>
      </c>
      <c r="B6" s="22"/>
      <c r="C6" s="23"/>
      <c r="D6" s="22"/>
      <c r="E6" s="23"/>
      <c r="F6" s="23"/>
      <c r="G6" s="24"/>
      <c r="H6" s="23"/>
      <c r="I6" s="23"/>
      <c r="J6" s="23"/>
      <c r="L6" s="25">
        <f>申込一覧表!AN127</f>
        <v>0</v>
      </c>
      <c r="O6" s="26"/>
      <c r="P6" s="26"/>
      <c r="R6" s="25" t="s">
        <v>78</v>
      </c>
      <c r="S6" s="25" t="s">
        <v>79</v>
      </c>
      <c r="T6" s="25" t="s">
        <v>76</v>
      </c>
      <c r="U6" s="25" t="s">
        <v>77</v>
      </c>
      <c r="V6" s="25" t="s">
        <v>41</v>
      </c>
      <c r="W6" s="25" t="s">
        <v>42</v>
      </c>
      <c r="X6" s="25" t="s">
        <v>43</v>
      </c>
      <c r="Y6" s="25" t="s">
        <v>44</v>
      </c>
      <c r="Z6" s="25" t="s">
        <v>41</v>
      </c>
      <c r="AA6" s="25" t="s">
        <v>42</v>
      </c>
      <c r="AB6" s="25" t="s">
        <v>43</v>
      </c>
      <c r="AC6" s="25" t="s">
        <v>44</v>
      </c>
      <c r="AD6" s="25" t="s">
        <v>41</v>
      </c>
      <c r="AE6" s="25" t="s">
        <v>42</v>
      </c>
      <c r="AF6" s="25" t="s">
        <v>43</v>
      </c>
      <c r="AG6" s="25" t="s">
        <v>44</v>
      </c>
      <c r="AI6" s="25" t="s">
        <v>24</v>
      </c>
      <c r="AJ6" s="170" t="s">
        <v>213</v>
      </c>
      <c r="AK6" s="170" t="s">
        <v>212</v>
      </c>
      <c r="AL6" s="170" t="s">
        <v>214</v>
      </c>
      <c r="AM6" s="170" t="s">
        <v>215</v>
      </c>
      <c r="AN6" s="170" t="s">
        <v>216</v>
      </c>
      <c r="AO6" s="170" t="s">
        <v>217</v>
      </c>
      <c r="AP6" s="170" t="s">
        <v>218</v>
      </c>
      <c r="AQ6" s="170" t="s">
        <v>219</v>
      </c>
      <c r="AR6" s="170" t="s">
        <v>298</v>
      </c>
      <c r="AS6" s="170" t="s">
        <v>299</v>
      </c>
      <c r="AT6" s="170" t="s">
        <v>300</v>
      </c>
      <c r="AW6" s="25" t="s">
        <v>41</v>
      </c>
      <c r="AX6" s="25" t="s">
        <v>42</v>
      </c>
      <c r="AY6" s="25" t="s">
        <v>43</v>
      </c>
      <c r="AZ6" s="25" t="s">
        <v>44</v>
      </c>
      <c r="BC6" s="4" t="s">
        <v>289</v>
      </c>
    </row>
    <row r="7" spans="1:57" ht="14.25" hidden="1" customHeight="1" x14ac:dyDescent="0.15">
      <c r="A7" s="20" t="str">
        <f>IF(B7="","",1)</f>
        <v/>
      </c>
      <c r="B7" s="27" t="str">
        <f>IF(C7="","",リレーオーダー用紙!$O$4)</f>
        <v/>
      </c>
      <c r="C7" s="160"/>
      <c r="D7" s="160"/>
      <c r="E7" s="166"/>
      <c r="F7" s="166"/>
      <c r="G7" s="167"/>
      <c r="H7" s="167"/>
      <c r="I7" s="167"/>
      <c r="J7" s="167"/>
      <c r="K7" s="53" t="str">
        <f>IF(COUNTIF(AD7:AG7,"&gt;1")&gt;0,"泳者重複!!","")</f>
        <v/>
      </c>
      <c r="L7" s="16">
        <v>1</v>
      </c>
      <c r="M7" s="16" t="str">
        <f>IF(L7&lt;=L$6,VLOOKUP(L7,申込一覧表!AO:AP,2,0),"")</f>
        <v/>
      </c>
      <c r="N7" s="16">
        <f>IF(L7&lt;=L$6,VLOOKUP(L7,申込一覧表!AO:AQ,3,0),0)</f>
        <v>0</v>
      </c>
      <c r="O7" s="28" t="str">
        <f>IF(N7=0,"",M7)</f>
        <v/>
      </c>
      <c r="P7" s="16" t="str">
        <f>IF(L7&lt;=L$6,VLOOKUP(L7,申込一覧表!AO:AV,8,0),"")</f>
        <v/>
      </c>
      <c r="Q7" s="16" t="str">
        <f>IF(L7&lt;=L$6,VLOOKUP(L7,申込一覧表!AO:AS,5,0),"")</f>
        <v/>
      </c>
      <c r="R7" s="16">
        <f t="shared" ref="R7:R16" si="0">COUNTIF($G$7:$J$13,O7)+COUNTIF($G$26:$J$33,O7)</f>
        <v>60</v>
      </c>
      <c r="S7" s="16">
        <f t="shared" ref="S7:S16" si="1">COUNTIF($G$16:$J$23,O7)+COUNTIF($G$36:$J$43,O7)</f>
        <v>64</v>
      </c>
      <c r="T7" s="16">
        <f t="shared" ref="T7:T16" si="2">COUNTIF($G$46:$J$53,O7)</f>
        <v>32</v>
      </c>
      <c r="U7" s="16">
        <f t="shared" ref="U7:U16" si="3">COUNTIF($G$56:$J$63,_LM7)</f>
        <v>0</v>
      </c>
      <c r="V7" s="16" t="str">
        <f t="shared" ref="V7:Y13" si="4">IF(G7="","",VLOOKUP(G7,$O$7:$P$132,2,0))</f>
        <v/>
      </c>
      <c r="W7" s="16" t="str">
        <f t="shared" si="4"/>
        <v/>
      </c>
      <c r="X7" s="16" t="str">
        <f t="shared" si="4"/>
        <v/>
      </c>
      <c r="Y7" s="16" t="str">
        <f t="shared" si="4"/>
        <v/>
      </c>
      <c r="AD7" s="16" t="str">
        <f t="shared" ref="AD7:AG13" si="5">IF(G7="","",VLOOKUP(G7,$O$7:$U$132,4,0))</f>
        <v/>
      </c>
      <c r="AE7" s="16" t="str">
        <f t="shared" si="5"/>
        <v/>
      </c>
      <c r="AF7" s="16" t="str">
        <f t="shared" si="5"/>
        <v/>
      </c>
      <c r="AG7" s="16" t="str">
        <f t="shared" si="5"/>
        <v/>
      </c>
      <c r="AH7" s="16">
        <v>1</v>
      </c>
      <c r="AI7" s="119" t="str">
        <f>IF(C7="","",IF(C7="Ｓ","1",IF(C7="Ａ","2",IF(C7="Ｂ","3",IF(C7="Ｃ","4",IF(C7="Ｄ","5",IF(C7="Ｅ","6",IF(C7="ＤＣ","7","8"))))))))</f>
        <v/>
      </c>
      <c r="AJ7" s="16">
        <f>IF(AJ$6=$AI7,1,0)</f>
        <v>0</v>
      </c>
      <c r="AK7" s="16">
        <f>IF(AK$6=$AI7,1,0)</f>
        <v>0</v>
      </c>
      <c r="AL7" s="16">
        <f t="shared" ref="AK7:AT22" si="6">IF(AL$6=$AI7,1,0)</f>
        <v>0</v>
      </c>
      <c r="AM7" s="16">
        <f t="shared" si="6"/>
        <v>0</v>
      </c>
      <c r="AN7" s="16">
        <f t="shared" si="6"/>
        <v>0</v>
      </c>
      <c r="AO7" s="16">
        <f t="shared" si="6"/>
        <v>0</v>
      </c>
      <c r="AP7" s="16">
        <f t="shared" si="6"/>
        <v>0</v>
      </c>
      <c r="AQ7" s="16">
        <f t="shared" si="6"/>
        <v>0</v>
      </c>
      <c r="AR7" s="16">
        <f t="shared" si="6"/>
        <v>0</v>
      </c>
      <c r="AS7" s="16">
        <f t="shared" si="6"/>
        <v>0</v>
      </c>
      <c r="AT7" s="16">
        <f t="shared" si="6"/>
        <v>0</v>
      </c>
      <c r="AW7" s="16" t="str">
        <f t="shared" ref="AW7:AZ14" si="7">IF(G7="","",VLOOKUP(G7,$O$7:$AH$131,20,0))</f>
        <v/>
      </c>
      <c r="AX7" s="16" t="str">
        <f t="shared" si="7"/>
        <v/>
      </c>
      <c r="AY7" s="16" t="str">
        <f t="shared" si="7"/>
        <v/>
      </c>
      <c r="AZ7" s="16" t="str">
        <f t="shared" si="7"/>
        <v/>
      </c>
      <c r="BA7" s="4" t="str">
        <f>IF(E7="","999:99.99"," "&amp;LEFT(RIGHT("        "&amp;TEXT(E7,"0.00"),7),2)&amp;":"&amp;RIGHT(TEXT(E7,"0.00"),5))</f>
        <v>999:99.99</v>
      </c>
      <c r="BB7" s="16" t="str">
        <f>LEFT(D7,3)</f>
        <v/>
      </c>
      <c r="BC7" s="4" t="s">
        <v>290</v>
      </c>
    </row>
    <row r="8" spans="1:57" ht="14.25" hidden="1" customHeight="1" x14ac:dyDescent="0.15">
      <c r="A8" s="20" t="str">
        <f>IF(B8="","",A7+1)</f>
        <v/>
      </c>
      <c r="B8" s="27" t="str">
        <f>IF(C8="","",リレーオーダー用紙!$O$4)</f>
        <v/>
      </c>
      <c r="C8" s="160"/>
      <c r="D8" s="160"/>
      <c r="E8" s="166"/>
      <c r="F8" s="166"/>
      <c r="G8" s="167"/>
      <c r="H8" s="167"/>
      <c r="I8" s="167"/>
      <c r="J8" s="167"/>
      <c r="K8" s="53" t="str">
        <f t="shared" ref="K8:K13" si="8">IF(COUNTIF(AD8:AG8,"&gt;1")&gt;0,"泳者重複!!","")</f>
        <v/>
      </c>
      <c r="L8" s="16">
        <v>2</v>
      </c>
      <c r="M8" s="16" t="str">
        <f>IF(L8&lt;=L$6,VLOOKUP(L8,申込一覧表!AO:AP,2,0),"")</f>
        <v/>
      </c>
      <c r="N8" s="16">
        <f>IF(L8&lt;=L$6,VLOOKUP(L8,申込一覧表!AO:AQ,3,0),0)</f>
        <v>0</v>
      </c>
      <c r="O8" s="28" t="str">
        <f t="shared" ref="O8:O72" si="9">IF(N8=0,"",M8)</f>
        <v/>
      </c>
      <c r="P8" s="16" t="str">
        <f>IF(L8&lt;=L$6,VLOOKUP(L8,申込一覧表!AO:AV,8,0),"")</f>
        <v/>
      </c>
      <c r="Q8" s="16" t="str">
        <f>IF(L8&lt;=L$6,VLOOKUP(L8,申込一覧表!AO:AS,5,0),"")</f>
        <v/>
      </c>
      <c r="R8" s="16">
        <f t="shared" si="0"/>
        <v>60</v>
      </c>
      <c r="S8" s="16">
        <f t="shared" si="1"/>
        <v>64</v>
      </c>
      <c r="T8" s="16">
        <f t="shared" si="2"/>
        <v>32</v>
      </c>
      <c r="U8" s="16">
        <f t="shared" si="3"/>
        <v>0</v>
      </c>
      <c r="V8" s="16" t="str">
        <f t="shared" si="4"/>
        <v/>
      </c>
      <c r="W8" s="16" t="str">
        <f t="shared" si="4"/>
        <v/>
      </c>
      <c r="X8" s="16" t="str">
        <f t="shared" si="4"/>
        <v/>
      </c>
      <c r="Y8" s="16" t="str">
        <f t="shared" si="4"/>
        <v/>
      </c>
      <c r="AD8" s="16" t="str">
        <f t="shared" si="5"/>
        <v/>
      </c>
      <c r="AE8" s="16" t="str">
        <f t="shared" si="5"/>
        <v/>
      </c>
      <c r="AF8" s="16" t="str">
        <f t="shared" si="5"/>
        <v/>
      </c>
      <c r="AG8" s="16" t="str">
        <f t="shared" si="5"/>
        <v/>
      </c>
      <c r="AH8" s="16">
        <v>2</v>
      </c>
      <c r="AI8" s="119" t="str">
        <f t="shared" ref="AI8:AI14" si="10">IF(C8="","",IF(C8="Ｓ","1",IF(C8="Ａ","2",IF(C8="Ｂ","3",IF(C8="Ｃ","4",IF(C8="Ｄ","5",IF(C8="Ｅ","6",IF(C8="ＤＣ","7","8"))))))))</f>
        <v/>
      </c>
      <c r="AJ8" s="16">
        <f t="shared" ref="AJ8:AJ13" si="11">IF(AJ$6=$AI8,1,0)</f>
        <v>0</v>
      </c>
      <c r="AK8" s="16">
        <f t="shared" si="6"/>
        <v>0</v>
      </c>
      <c r="AL8" s="16">
        <f t="shared" si="6"/>
        <v>0</v>
      </c>
      <c r="AM8" s="16">
        <f t="shared" si="6"/>
        <v>0</v>
      </c>
      <c r="AN8" s="16">
        <f t="shared" si="6"/>
        <v>0</v>
      </c>
      <c r="AO8" s="16">
        <f t="shared" si="6"/>
        <v>0</v>
      </c>
      <c r="AP8" s="16">
        <f t="shared" si="6"/>
        <v>0</v>
      </c>
      <c r="AQ8" s="16">
        <f t="shared" si="6"/>
        <v>0</v>
      </c>
      <c r="AR8" s="16">
        <f t="shared" si="6"/>
        <v>0</v>
      </c>
      <c r="AS8" s="16">
        <f t="shared" si="6"/>
        <v>0</v>
      </c>
      <c r="AT8" s="16">
        <f t="shared" si="6"/>
        <v>0</v>
      </c>
      <c r="AW8" s="16" t="str">
        <f t="shared" si="7"/>
        <v/>
      </c>
      <c r="AX8" s="16" t="str">
        <f t="shared" si="7"/>
        <v/>
      </c>
      <c r="AY8" s="16" t="str">
        <f t="shared" si="7"/>
        <v/>
      </c>
      <c r="AZ8" s="16" t="str">
        <f t="shared" si="7"/>
        <v/>
      </c>
      <c r="BA8" s="4" t="str">
        <f t="shared" ref="BA8:BA59" si="12">IF(E8="","999:99.99"," "&amp;LEFT(RIGHT("        "&amp;TEXT(E8,"0.00"),7),2)&amp;":"&amp;RIGHT(TEXT(E8,"0.00"),5))</f>
        <v>999:99.99</v>
      </c>
      <c r="BB8" s="16" t="str">
        <f t="shared" ref="BB8:BB13" si="13">LEFT(D8,3)</f>
        <v/>
      </c>
      <c r="BC8" s="4" t="s">
        <v>207</v>
      </c>
    </row>
    <row r="9" spans="1:57" ht="14.25" hidden="1" customHeight="1" x14ac:dyDescent="0.15">
      <c r="A9" s="20" t="str">
        <f t="shared" ref="A9:A13" si="14">IF(B9="","",A8+1)</f>
        <v/>
      </c>
      <c r="B9" s="27" t="str">
        <f>IF(C9="","",リレーオーダー用紙!$O$4)</f>
        <v/>
      </c>
      <c r="C9" s="160"/>
      <c r="D9" s="160"/>
      <c r="E9" s="166"/>
      <c r="F9" s="166"/>
      <c r="G9" s="167"/>
      <c r="H9" s="167"/>
      <c r="I9" s="167"/>
      <c r="J9" s="167"/>
      <c r="K9" s="53" t="str">
        <f t="shared" si="8"/>
        <v/>
      </c>
      <c r="L9" s="16">
        <v>3</v>
      </c>
      <c r="M9" s="16" t="str">
        <f>IF(L9&lt;=L$6,VLOOKUP(L9,申込一覧表!AO:AP,2,0),"")</f>
        <v/>
      </c>
      <c r="N9" s="16">
        <f>IF(L9&lt;=L$6,VLOOKUP(L9,申込一覧表!AO:AQ,3,0),0)</f>
        <v>0</v>
      </c>
      <c r="O9" s="28" t="str">
        <f t="shared" si="9"/>
        <v/>
      </c>
      <c r="P9" s="16" t="str">
        <f>IF(L9&lt;=L$6,VLOOKUP(L9,申込一覧表!AO:AV,8,0),"")</f>
        <v/>
      </c>
      <c r="Q9" s="16" t="str">
        <f>IF(L9&lt;=L$6,VLOOKUP(L9,申込一覧表!AO:AS,5,0),"")</f>
        <v/>
      </c>
      <c r="R9" s="16">
        <f t="shared" si="0"/>
        <v>60</v>
      </c>
      <c r="S9" s="16">
        <f t="shared" si="1"/>
        <v>64</v>
      </c>
      <c r="T9" s="16">
        <f t="shared" si="2"/>
        <v>32</v>
      </c>
      <c r="U9" s="16">
        <f t="shared" si="3"/>
        <v>0</v>
      </c>
      <c r="V9" s="16" t="str">
        <f t="shared" si="4"/>
        <v/>
      </c>
      <c r="W9" s="16" t="str">
        <f t="shared" si="4"/>
        <v/>
      </c>
      <c r="X9" s="16" t="str">
        <f t="shared" si="4"/>
        <v/>
      </c>
      <c r="Y9" s="16" t="str">
        <f t="shared" si="4"/>
        <v/>
      </c>
      <c r="AD9" s="16" t="str">
        <f t="shared" si="5"/>
        <v/>
      </c>
      <c r="AE9" s="16" t="str">
        <f t="shared" si="5"/>
        <v/>
      </c>
      <c r="AF9" s="16" t="str">
        <f t="shared" si="5"/>
        <v/>
      </c>
      <c r="AG9" s="16" t="str">
        <f t="shared" si="5"/>
        <v/>
      </c>
      <c r="AH9" s="16">
        <v>3</v>
      </c>
      <c r="AI9" s="119" t="str">
        <f t="shared" si="10"/>
        <v/>
      </c>
      <c r="AJ9" s="16">
        <f t="shared" si="11"/>
        <v>0</v>
      </c>
      <c r="AK9" s="16">
        <f t="shared" si="6"/>
        <v>0</v>
      </c>
      <c r="AL9" s="16">
        <f t="shared" si="6"/>
        <v>0</v>
      </c>
      <c r="AM9" s="16">
        <f t="shared" si="6"/>
        <v>0</v>
      </c>
      <c r="AN9" s="16">
        <f t="shared" si="6"/>
        <v>0</v>
      </c>
      <c r="AO9" s="16">
        <f t="shared" si="6"/>
        <v>0</v>
      </c>
      <c r="AP9" s="16">
        <f t="shared" si="6"/>
        <v>0</v>
      </c>
      <c r="AQ9" s="16">
        <f t="shared" si="6"/>
        <v>0</v>
      </c>
      <c r="AR9" s="16">
        <f t="shared" si="6"/>
        <v>0</v>
      </c>
      <c r="AS9" s="16">
        <f t="shared" si="6"/>
        <v>0</v>
      </c>
      <c r="AT9" s="16">
        <f t="shared" si="6"/>
        <v>0</v>
      </c>
      <c r="AW9" s="16" t="str">
        <f t="shared" si="7"/>
        <v/>
      </c>
      <c r="AX9" s="16" t="str">
        <f t="shared" si="7"/>
        <v/>
      </c>
      <c r="AY9" s="16" t="str">
        <f t="shared" si="7"/>
        <v/>
      </c>
      <c r="AZ9" s="16" t="str">
        <f t="shared" si="7"/>
        <v/>
      </c>
      <c r="BA9" s="4" t="str">
        <f t="shared" si="12"/>
        <v>999:99.99</v>
      </c>
      <c r="BB9" s="16" t="str">
        <f t="shared" si="13"/>
        <v/>
      </c>
      <c r="BC9" s="4" t="s">
        <v>291</v>
      </c>
    </row>
    <row r="10" spans="1:57" ht="14.25" hidden="1" customHeight="1" x14ac:dyDescent="0.15">
      <c r="A10" s="20" t="str">
        <f t="shared" si="14"/>
        <v/>
      </c>
      <c r="B10" s="27" t="str">
        <f>IF(C10="","",リレーオーダー用紙!$O$4)</f>
        <v/>
      </c>
      <c r="C10" s="160"/>
      <c r="D10" s="160"/>
      <c r="E10" s="166"/>
      <c r="F10" s="166"/>
      <c r="G10" s="167"/>
      <c r="H10" s="167"/>
      <c r="I10" s="167"/>
      <c r="J10" s="167"/>
      <c r="K10" s="53" t="str">
        <f t="shared" si="8"/>
        <v/>
      </c>
      <c r="L10" s="16">
        <v>4</v>
      </c>
      <c r="M10" s="16" t="str">
        <f>IF(L10&lt;=L$6,VLOOKUP(L10,申込一覧表!AO:AP,2,0),"")</f>
        <v/>
      </c>
      <c r="N10" s="16">
        <f>IF(L10&lt;=L$6,VLOOKUP(L10,申込一覧表!AO:AQ,3,0),0)</f>
        <v>0</v>
      </c>
      <c r="O10" s="28" t="str">
        <f t="shared" si="9"/>
        <v/>
      </c>
      <c r="P10" s="16" t="str">
        <f>IF(L10&lt;=L$6,VLOOKUP(L10,申込一覧表!AO:AV,8,0),"")</f>
        <v/>
      </c>
      <c r="Q10" s="16" t="str">
        <f>IF(L10&lt;=L$6,VLOOKUP(L10,申込一覧表!AO:AS,5,0),"")</f>
        <v/>
      </c>
      <c r="R10" s="16">
        <f t="shared" si="0"/>
        <v>60</v>
      </c>
      <c r="S10" s="16">
        <f t="shared" si="1"/>
        <v>64</v>
      </c>
      <c r="T10" s="16">
        <f t="shared" si="2"/>
        <v>32</v>
      </c>
      <c r="U10" s="16">
        <f t="shared" si="3"/>
        <v>0</v>
      </c>
      <c r="V10" s="16" t="str">
        <f t="shared" si="4"/>
        <v/>
      </c>
      <c r="W10" s="16" t="str">
        <f t="shared" si="4"/>
        <v/>
      </c>
      <c r="X10" s="16" t="str">
        <f t="shared" si="4"/>
        <v/>
      </c>
      <c r="Y10" s="16" t="str">
        <f t="shared" si="4"/>
        <v/>
      </c>
      <c r="AD10" s="16" t="str">
        <f t="shared" si="5"/>
        <v/>
      </c>
      <c r="AE10" s="16" t="str">
        <f t="shared" si="5"/>
        <v/>
      </c>
      <c r="AF10" s="16" t="str">
        <f t="shared" si="5"/>
        <v/>
      </c>
      <c r="AG10" s="16" t="str">
        <f t="shared" si="5"/>
        <v/>
      </c>
      <c r="AH10" s="16">
        <v>4</v>
      </c>
      <c r="AI10" s="119" t="str">
        <f t="shared" si="10"/>
        <v/>
      </c>
      <c r="AJ10" s="16">
        <f t="shared" si="11"/>
        <v>0</v>
      </c>
      <c r="AK10" s="16">
        <f t="shared" si="6"/>
        <v>0</v>
      </c>
      <c r="AL10" s="16">
        <f t="shared" si="6"/>
        <v>0</v>
      </c>
      <c r="AM10" s="16">
        <f t="shared" si="6"/>
        <v>0</v>
      </c>
      <c r="AN10" s="16">
        <f t="shared" si="6"/>
        <v>0</v>
      </c>
      <c r="AO10" s="16">
        <f t="shared" si="6"/>
        <v>0</v>
      </c>
      <c r="AP10" s="16">
        <f t="shared" si="6"/>
        <v>0</v>
      </c>
      <c r="AQ10" s="16">
        <f t="shared" si="6"/>
        <v>0</v>
      </c>
      <c r="AR10" s="16">
        <f t="shared" si="6"/>
        <v>0</v>
      </c>
      <c r="AS10" s="16">
        <f t="shared" si="6"/>
        <v>0</v>
      </c>
      <c r="AT10" s="16">
        <f t="shared" si="6"/>
        <v>0</v>
      </c>
      <c r="AW10" s="16" t="str">
        <f t="shared" si="7"/>
        <v/>
      </c>
      <c r="AX10" s="16" t="str">
        <f t="shared" si="7"/>
        <v/>
      </c>
      <c r="AY10" s="16" t="str">
        <f t="shared" si="7"/>
        <v/>
      </c>
      <c r="AZ10" s="16" t="str">
        <f t="shared" si="7"/>
        <v/>
      </c>
      <c r="BA10" s="4" t="str">
        <f t="shared" si="12"/>
        <v>999:99.99</v>
      </c>
      <c r="BB10" s="16" t="str">
        <f t="shared" si="13"/>
        <v/>
      </c>
      <c r="BC10" s="4" t="s">
        <v>209</v>
      </c>
    </row>
    <row r="11" spans="1:57" ht="14.25" hidden="1" customHeight="1" x14ac:dyDescent="0.15">
      <c r="A11" s="20" t="str">
        <f t="shared" si="14"/>
        <v/>
      </c>
      <c r="B11" s="27" t="str">
        <f>IF(C11="","",リレーオーダー用紙!$O$4)</f>
        <v/>
      </c>
      <c r="C11" s="160"/>
      <c r="D11" s="160"/>
      <c r="E11" s="166"/>
      <c r="F11" s="166"/>
      <c r="G11" s="167"/>
      <c r="H11" s="167"/>
      <c r="I11" s="167"/>
      <c r="J11" s="167"/>
      <c r="K11" s="53" t="str">
        <f t="shared" si="8"/>
        <v/>
      </c>
      <c r="L11" s="16">
        <v>5</v>
      </c>
      <c r="M11" s="16" t="str">
        <f>IF(L11&lt;=L$6,VLOOKUP(L11,申込一覧表!AO:AP,2,0),"")</f>
        <v/>
      </c>
      <c r="N11" s="16">
        <f>IF(L11&lt;=L$6,VLOOKUP(L11,申込一覧表!AO:AQ,3,0),0)</f>
        <v>0</v>
      </c>
      <c r="O11" s="28" t="str">
        <f t="shared" si="9"/>
        <v/>
      </c>
      <c r="P11" s="16" t="str">
        <f>IF(L11&lt;=L$6,VLOOKUP(L11,申込一覧表!AO:AV,8,0),"")</f>
        <v/>
      </c>
      <c r="Q11" s="16" t="str">
        <f>IF(L11&lt;=L$6,VLOOKUP(L11,申込一覧表!AO:AS,5,0),"")</f>
        <v/>
      </c>
      <c r="R11" s="16">
        <f t="shared" si="0"/>
        <v>60</v>
      </c>
      <c r="S11" s="16">
        <f t="shared" si="1"/>
        <v>64</v>
      </c>
      <c r="T11" s="16">
        <f t="shared" si="2"/>
        <v>32</v>
      </c>
      <c r="U11" s="16">
        <f t="shared" si="3"/>
        <v>0</v>
      </c>
      <c r="V11" s="16" t="str">
        <f t="shared" si="4"/>
        <v/>
      </c>
      <c r="W11" s="16" t="str">
        <f t="shared" si="4"/>
        <v/>
      </c>
      <c r="X11" s="16" t="str">
        <f t="shared" si="4"/>
        <v/>
      </c>
      <c r="Y11" s="16" t="str">
        <f t="shared" si="4"/>
        <v/>
      </c>
      <c r="AD11" s="16" t="str">
        <f t="shared" si="5"/>
        <v/>
      </c>
      <c r="AE11" s="16" t="str">
        <f t="shared" si="5"/>
        <v/>
      </c>
      <c r="AF11" s="16" t="str">
        <f t="shared" si="5"/>
        <v/>
      </c>
      <c r="AG11" s="16" t="str">
        <f t="shared" si="5"/>
        <v/>
      </c>
      <c r="AH11" s="16">
        <v>5</v>
      </c>
      <c r="AI11" s="119" t="str">
        <f t="shared" si="10"/>
        <v/>
      </c>
      <c r="AJ11" s="16">
        <f t="shared" si="11"/>
        <v>0</v>
      </c>
      <c r="AK11" s="16">
        <f t="shared" si="6"/>
        <v>0</v>
      </c>
      <c r="AL11" s="16">
        <f t="shared" si="6"/>
        <v>0</v>
      </c>
      <c r="AM11" s="16">
        <f t="shared" si="6"/>
        <v>0</v>
      </c>
      <c r="AN11" s="16">
        <f t="shared" si="6"/>
        <v>0</v>
      </c>
      <c r="AO11" s="16">
        <f t="shared" si="6"/>
        <v>0</v>
      </c>
      <c r="AP11" s="16">
        <f t="shared" si="6"/>
        <v>0</v>
      </c>
      <c r="AQ11" s="16">
        <f t="shared" si="6"/>
        <v>0</v>
      </c>
      <c r="AR11" s="16">
        <f t="shared" si="6"/>
        <v>0</v>
      </c>
      <c r="AS11" s="16">
        <f t="shared" si="6"/>
        <v>0</v>
      </c>
      <c r="AT11" s="16">
        <f t="shared" si="6"/>
        <v>0</v>
      </c>
      <c r="AW11" s="16" t="str">
        <f t="shared" si="7"/>
        <v/>
      </c>
      <c r="AX11" s="16" t="str">
        <f t="shared" si="7"/>
        <v/>
      </c>
      <c r="AY11" s="16" t="str">
        <f t="shared" si="7"/>
        <v/>
      </c>
      <c r="AZ11" s="16" t="str">
        <f t="shared" si="7"/>
        <v/>
      </c>
      <c r="BA11" s="4" t="str">
        <f t="shared" si="12"/>
        <v>999:99.99</v>
      </c>
      <c r="BB11" s="16" t="str">
        <f t="shared" si="13"/>
        <v/>
      </c>
      <c r="BC11" s="4" t="s">
        <v>292</v>
      </c>
    </row>
    <row r="12" spans="1:57" ht="14.25" hidden="1" customHeight="1" x14ac:dyDescent="0.15">
      <c r="A12" s="20" t="str">
        <f t="shared" si="14"/>
        <v/>
      </c>
      <c r="B12" s="27" t="str">
        <f>IF(C12="","",リレーオーダー用紙!$O$4)</f>
        <v/>
      </c>
      <c r="C12" s="160"/>
      <c r="D12" s="160"/>
      <c r="E12" s="166"/>
      <c r="F12" s="166"/>
      <c r="G12" s="167"/>
      <c r="H12" s="167"/>
      <c r="I12" s="167"/>
      <c r="J12" s="167"/>
      <c r="K12" s="53" t="str">
        <f t="shared" si="8"/>
        <v/>
      </c>
      <c r="L12" s="16">
        <v>6</v>
      </c>
      <c r="M12" s="16" t="str">
        <f>IF(L12&lt;=L$6,VLOOKUP(L12,申込一覧表!AO:AP,2,0),"")</f>
        <v/>
      </c>
      <c r="N12" s="16">
        <f>IF(L12&lt;=L$6,VLOOKUP(L12,申込一覧表!AO:AQ,3,0),0)</f>
        <v>0</v>
      </c>
      <c r="O12" s="28" t="str">
        <f t="shared" si="9"/>
        <v/>
      </c>
      <c r="P12" s="16" t="str">
        <f>IF(L12&lt;=L$6,VLOOKUP(L12,申込一覧表!AO:AV,8,0),"")</f>
        <v/>
      </c>
      <c r="Q12" s="16" t="str">
        <f>IF(L12&lt;=L$6,VLOOKUP(L12,申込一覧表!AO:AS,5,0),"")</f>
        <v/>
      </c>
      <c r="R12" s="16">
        <f t="shared" si="0"/>
        <v>60</v>
      </c>
      <c r="S12" s="16">
        <f t="shared" si="1"/>
        <v>64</v>
      </c>
      <c r="T12" s="16">
        <f t="shared" si="2"/>
        <v>32</v>
      </c>
      <c r="U12" s="16">
        <f t="shared" si="3"/>
        <v>0</v>
      </c>
      <c r="V12" s="16" t="str">
        <f t="shared" si="4"/>
        <v/>
      </c>
      <c r="W12" s="16" t="str">
        <f t="shared" si="4"/>
        <v/>
      </c>
      <c r="X12" s="16" t="str">
        <f t="shared" si="4"/>
        <v/>
      </c>
      <c r="Y12" s="16" t="str">
        <f t="shared" si="4"/>
        <v/>
      </c>
      <c r="AD12" s="16" t="str">
        <f t="shared" si="5"/>
        <v/>
      </c>
      <c r="AE12" s="16" t="str">
        <f t="shared" si="5"/>
        <v/>
      </c>
      <c r="AF12" s="16" t="str">
        <f t="shared" si="5"/>
        <v/>
      </c>
      <c r="AG12" s="16" t="str">
        <f t="shared" si="5"/>
        <v/>
      </c>
      <c r="AH12" s="16">
        <v>6</v>
      </c>
      <c r="AI12" s="119" t="str">
        <f t="shared" si="10"/>
        <v/>
      </c>
      <c r="AJ12" s="16">
        <f t="shared" si="11"/>
        <v>0</v>
      </c>
      <c r="AK12" s="16">
        <f t="shared" si="6"/>
        <v>0</v>
      </c>
      <c r="AL12" s="16">
        <f t="shared" si="6"/>
        <v>0</v>
      </c>
      <c r="AM12" s="16">
        <f t="shared" si="6"/>
        <v>0</v>
      </c>
      <c r="AN12" s="16">
        <f t="shared" si="6"/>
        <v>0</v>
      </c>
      <c r="AO12" s="16">
        <f t="shared" si="6"/>
        <v>0</v>
      </c>
      <c r="AP12" s="16">
        <f t="shared" si="6"/>
        <v>0</v>
      </c>
      <c r="AQ12" s="16">
        <f t="shared" si="6"/>
        <v>0</v>
      </c>
      <c r="AR12" s="16">
        <f t="shared" si="6"/>
        <v>0</v>
      </c>
      <c r="AS12" s="16">
        <f t="shared" si="6"/>
        <v>0</v>
      </c>
      <c r="AT12" s="16">
        <f t="shared" si="6"/>
        <v>0</v>
      </c>
      <c r="AW12" s="16" t="str">
        <f t="shared" si="7"/>
        <v/>
      </c>
      <c r="AX12" s="16" t="str">
        <f t="shared" si="7"/>
        <v/>
      </c>
      <c r="AY12" s="16" t="str">
        <f t="shared" si="7"/>
        <v/>
      </c>
      <c r="AZ12" s="16" t="str">
        <f t="shared" si="7"/>
        <v/>
      </c>
      <c r="BA12" s="4" t="str">
        <f t="shared" si="12"/>
        <v>999:99.99</v>
      </c>
      <c r="BB12" s="16" t="str">
        <f t="shared" si="13"/>
        <v/>
      </c>
      <c r="BC12" s="4" t="s">
        <v>293</v>
      </c>
    </row>
    <row r="13" spans="1:57" ht="14.25" hidden="1" customHeight="1" x14ac:dyDescent="0.15">
      <c r="A13" s="20" t="str">
        <f t="shared" si="14"/>
        <v/>
      </c>
      <c r="B13" s="27" t="str">
        <f>IF(C13="","",リレーオーダー用紙!$O$4)</f>
        <v/>
      </c>
      <c r="C13" s="160"/>
      <c r="D13" s="160"/>
      <c r="E13" s="166"/>
      <c r="F13" s="166"/>
      <c r="G13" s="167"/>
      <c r="H13" s="167"/>
      <c r="I13" s="167"/>
      <c r="J13" s="167"/>
      <c r="K13" s="53" t="str">
        <f t="shared" si="8"/>
        <v/>
      </c>
      <c r="L13" s="16">
        <v>7</v>
      </c>
      <c r="M13" s="16" t="str">
        <f>IF(L13&lt;=L$6,VLOOKUP(L13,申込一覧表!AO:AP,2,0),"")</f>
        <v/>
      </c>
      <c r="N13" s="16">
        <f>IF(L13&lt;=L$6,VLOOKUP(L13,申込一覧表!AO:AQ,3,0),0)</f>
        <v>0</v>
      </c>
      <c r="O13" s="28" t="str">
        <f t="shared" si="9"/>
        <v/>
      </c>
      <c r="P13" s="16" t="str">
        <f>IF(L13&lt;=L$6,VLOOKUP(L13,申込一覧表!AO:AV,8,0),"")</f>
        <v/>
      </c>
      <c r="Q13" s="16" t="str">
        <f>IF(L13&lt;=L$6,VLOOKUP(L13,申込一覧表!AO:AS,5,0),"")</f>
        <v/>
      </c>
      <c r="R13" s="16">
        <f t="shared" si="0"/>
        <v>60</v>
      </c>
      <c r="S13" s="16">
        <f t="shared" si="1"/>
        <v>64</v>
      </c>
      <c r="T13" s="16">
        <f t="shared" si="2"/>
        <v>32</v>
      </c>
      <c r="U13" s="16">
        <f t="shared" si="3"/>
        <v>0</v>
      </c>
      <c r="V13" s="16" t="str">
        <f t="shared" si="4"/>
        <v/>
      </c>
      <c r="W13" s="16" t="str">
        <f t="shared" si="4"/>
        <v/>
      </c>
      <c r="X13" s="16" t="str">
        <f t="shared" si="4"/>
        <v/>
      </c>
      <c r="Y13" s="16" t="str">
        <f t="shared" si="4"/>
        <v/>
      </c>
      <c r="AD13" s="16" t="str">
        <f t="shared" si="5"/>
        <v/>
      </c>
      <c r="AE13" s="16" t="str">
        <f t="shared" si="5"/>
        <v/>
      </c>
      <c r="AF13" s="16" t="str">
        <f t="shared" si="5"/>
        <v/>
      </c>
      <c r="AG13" s="16" t="str">
        <f t="shared" si="5"/>
        <v/>
      </c>
      <c r="AH13" s="16">
        <v>7</v>
      </c>
      <c r="AI13" s="119" t="str">
        <f t="shared" si="10"/>
        <v/>
      </c>
      <c r="AJ13" s="16">
        <f t="shared" si="11"/>
        <v>0</v>
      </c>
      <c r="AK13" s="16">
        <f t="shared" si="6"/>
        <v>0</v>
      </c>
      <c r="AL13" s="16">
        <f t="shared" si="6"/>
        <v>0</v>
      </c>
      <c r="AM13" s="16">
        <f t="shared" si="6"/>
        <v>0</v>
      </c>
      <c r="AN13" s="16">
        <f t="shared" si="6"/>
        <v>0</v>
      </c>
      <c r="AO13" s="16">
        <f t="shared" si="6"/>
        <v>0</v>
      </c>
      <c r="AP13" s="16">
        <f t="shared" si="6"/>
        <v>0</v>
      </c>
      <c r="AQ13" s="16">
        <f t="shared" si="6"/>
        <v>0</v>
      </c>
      <c r="AR13" s="16">
        <f t="shared" si="6"/>
        <v>0</v>
      </c>
      <c r="AS13" s="16">
        <f t="shared" si="6"/>
        <v>0</v>
      </c>
      <c r="AT13" s="16">
        <f t="shared" si="6"/>
        <v>0</v>
      </c>
      <c r="AW13" s="16" t="str">
        <f t="shared" si="7"/>
        <v/>
      </c>
      <c r="AX13" s="16" t="str">
        <f t="shared" si="7"/>
        <v/>
      </c>
      <c r="AY13" s="16" t="str">
        <f t="shared" si="7"/>
        <v/>
      </c>
      <c r="AZ13" s="16" t="str">
        <f t="shared" si="7"/>
        <v/>
      </c>
      <c r="BA13" s="4" t="str">
        <f t="shared" si="12"/>
        <v>999:99.99</v>
      </c>
      <c r="BB13" s="16" t="str">
        <f t="shared" si="13"/>
        <v/>
      </c>
      <c r="BC13" s="4" t="s">
        <v>294</v>
      </c>
    </row>
    <row r="14" spans="1:57" s="26" customFormat="1" ht="14.25" hidden="1" customHeight="1" x14ac:dyDescent="0.15">
      <c r="A14" s="30"/>
      <c r="B14" s="31"/>
      <c r="C14" s="118"/>
      <c r="D14" s="32"/>
      <c r="E14" s="33"/>
      <c r="F14" s="33"/>
      <c r="G14" s="34"/>
      <c r="H14" s="34"/>
      <c r="I14" s="34"/>
      <c r="J14" s="34"/>
      <c r="K14" s="34"/>
      <c r="L14" s="16">
        <v>8</v>
      </c>
      <c r="M14" s="16" t="str">
        <f>IF(L14&lt;=L$6,VLOOKUP(L14,申込一覧表!AO:AP,2,0),"")</f>
        <v/>
      </c>
      <c r="N14" s="16">
        <f>IF(L14&lt;=L$6,VLOOKUP(L14,申込一覧表!AO:AQ,3,0),0)</f>
        <v>0</v>
      </c>
      <c r="O14" s="28" t="str">
        <f t="shared" si="9"/>
        <v/>
      </c>
      <c r="P14" s="16" t="str">
        <f>IF(L14&lt;=L$6,VLOOKUP(L14,申込一覧表!AO:AV,8,0),"")</f>
        <v/>
      </c>
      <c r="Q14" s="16" t="str">
        <f>IF(L14&lt;=L$6,VLOOKUP(L14,申込一覧表!AO:AS,5,0),"")</f>
        <v/>
      </c>
      <c r="R14" s="16">
        <f t="shared" si="0"/>
        <v>60</v>
      </c>
      <c r="S14" s="16">
        <f t="shared" si="1"/>
        <v>64</v>
      </c>
      <c r="T14" s="16">
        <f t="shared" si="2"/>
        <v>32</v>
      </c>
      <c r="U14" s="16">
        <f t="shared" si="3"/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>
        <v>8</v>
      </c>
      <c r="AI14" s="119" t="str">
        <f t="shared" si="10"/>
        <v/>
      </c>
      <c r="AJ14" s="26">
        <f t="shared" ref="AJ14:AT14" si="15">SUM(AJ7:AJ13)</f>
        <v>0</v>
      </c>
      <c r="AK14" s="26">
        <f t="shared" si="15"/>
        <v>0</v>
      </c>
      <c r="AL14" s="26">
        <f t="shared" si="15"/>
        <v>0</v>
      </c>
      <c r="AM14" s="26">
        <f t="shared" si="15"/>
        <v>0</v>
      </c>
      <c r="AN14" s="26">
        <f t="shared" si="15"/>
        <v>0</v>
      </c>
      <c r="AO14" s="26">
        <f t="shared" si="15"/>
        <v>0</v>
      </c>
      <c r="AP14" s="26">
        <f t="shared" si="15"/>
        <v>0</v>
      </c>
      <c r="AQ14" s="26">
        <f t="shared" si="15"/>
        <v>0</v>
      </c>
      <c r="AR14" s="26">
        <f t="shared" si="15"/>
        <v>0</v>
      </c>
      <c r="AS14" s="26">
        <f t="shared" si="15"/>
        <v>0</v>
      </c>
      <c r="AT14" s="26">
        <f t="shared" si="15"/>
        <v>0</v>
      </c>
      <c r="AU14" s="26">
        <f>MAX(AJ14:AQ14)</f>
        <v>0</v>
      </c>
      <c r="AV14" s="161">
        <f>SUM(AJ14:AQ14)</f>
        <v>0</v>
      </c>
      <c r="AW14" s="16" t="str">
        <f t="shared" si="7"/>
        <v/>
      </c>
      <c r="AX14" s="16" t="str">
        <f t="shared" si="7"/>
        <v/>
      </c>
      <c r="AY14" s="16" t="str">
        <f t="shared" si="7"/>
        <v/>
      </c>
      <c r="AZ14" s="16" t="str">
        <f t="shared" si="7"/>
        <v/>
      </c>
      <c r="BA14" s="4"/>
      <c r="BC14" s="47" t="s">
        <v>295</v>
      </c>
    </row>
    <row r="15" spans="1:57" s="25" customFormat="1" ht="14.25" customHeight="1" x14ac:dyDescent="0.15">
      <c r="A15" s="35" t="s">
        <v>323</v>
      </c>
      <c r="B15" s="23"/>
      <c r="C15" s="23"/>
      <c r="D15" s="23"/>
      <c r="E15" s="23"/>
      <c r="F15" s="23"/>
      <c r="G15" s="24"/>
      <c r="H15" s="23"/>
      <c r="I15" s="23"/>
      <c r="J15" s="23"/>
      <c r="L15" s="16">
        <v>9</v>
      </c>
      <c r="M15" s="16" t="str">
        <f>IF(L15&lt;=L$6,VLOOKUP(L15,申込一覧表!AO:AP,2,0),"")</f>
        <v/>
      </c>
      <c r="N15" s="16">
        <f>IF(L15&lt;=L$6,VLOOKUP(L15,申込一覧表!AO:AQ,3,0),0)</f>
        <v>0</v>
      </c>
      <c r="O15" s="28" t="str">
        <f t="shared" si="9"/>
        <v/>
      </c>
      <c r="P15" s="16" t="str">
        <f>IF(L15&lt;=L$6,VLOOKUP(L15,申込一覧表!AO:AV,8,0),"")</f>
        <v/>
      </c>
      <c r="Q15" s="16" t="str">
        <f>IF(L15&lt;=L$6,VLOOKUP(L15,申込一覧表!AO:AS,5,0),"")</f>
        <v/>
      </c>
      <c r="R15" s="16">
        <f t="shared" si="0"/>
        <v>60</v>
      </c>
      <c r="S15" s="16">
        <f t="shared" si="1"/>
        <v>64</v>
      </c>
      <c r="T15" s="16">
        <f t="shared" si="2"/>
        <v>32</v>
      </c>
      <c r="U15" s="16">
        <f t="shared" si="3"/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>
        <v>9</v>
      </c>
      <c r="AR15" s="16"/>
      <c r="AS15" s="16"/>
      <c r="AT15" s="16"/>
      <c r="AW15" s="16"/>
      <c r="AX15" s="16" t="str">
        <f t="shared" ref="AX15:AX23" si="16">IF(H15="","",VLOOKUP(H15,$O$7:$AH$131,20,0))</f>
        <v/>
      </c>
      <c r="AY15" s="16" t="str">
        <f t="shared" ref="AY15:AY23" si="17">IF(I15="","",VLOOKUP(I15,$O$7:$AH$131,20,0))</f>
        <v/>
      </c>
      <c r="AZ15" s="16" t="str">
        <f t="shared" ref="AZ15:AZ23" si="18">IF(J15="","",VLOOKUP(J15,$O$7:$AH$131,20,0))</f>
        <v/>
      </c>
      <c r="BA15" s="4"/>
      <c r="BC15" s="209" t="s">
        <v>296</v>
      </c>
    </row>
    <row r="16" spans="1:57" ht="14.25" customHeight="1" x14ac:dyDescent="0.15">
      <c r="A16" s="20" t="str">
        <f>IF(C16="","",1)</f>
        <v/>
      </c>
      <c r="B16" s="27" t="str">
        <f>IF(C16="","",リレーオーダー用紙!$O$4)</f>
        <v/>
      </c>
      <c r="C16" s="160"/>
      <c r="D16" s="177" t="str">
        <f>IF(C16="","","100m")</f>
        <v/>
      </c>
      <c r="E16" s="166"/>
      <c r="F16" s="166"/>
      <c r="G16" s="98"/>
      <c r="H16" s="98"/>
      <c r="I16" s="98"/>
      <c r="J16" s="98"/>
      <c r="K16" s="53" t="str">
        <f>IF(COUNTIF(AD16:AG16,"&gt;1")&gt;0,"泳者重複!!","")</f>
        <v/>
      </c>
      <c r="L16" s="16">
        <v>10</v>
      </c>
      <c r="M16" s="16" t="str">
        <f>IF(L16&lt;=L$6,VLOOKUP(L16,申込一覧表!AO:AP,2,0),"")</f>
        <v/>
      </c>
      <c r="N16" s="16">
        <f>IF(L16&lt;=L$6,VLOOKUP(L16,申込一覧表!AO:AQ,3,0),0)</f>
        <v>0</v>
      </c>
      <c r="O16" s="28" t="str">
        <f t="shared" si="9"/>
        <v/>
      </c>
      <c r="P16" s="16" t="str">
        <f>IF(L16&lt;=L$6,VLOOKUP(L16,申込一覧表!AO:AV,8,0),"")</f>
        <v/>
      </c>
      <c r="Q16" s="16" t="str">
        <f>IF(L16&lt;=L$6,VLOOKUP(L16,申込一覧表!AO:AS,5,0),"")</f>
        <v/>
      </c>
      <c r="R16" s="16">
        <f t="shared" si="0"/>
        <v>60</v>
      </c>
      <c r="S16" s="16">
        <f t="shared" si="1"/>
        <v>64</v>
      </c>
      <c r="T16" s="16">
        <f t="shared" si="2"/>
        <v>32</v>
      </c>
      <c r="U16" s="16">
        <f t="shared" si="3"/>
        <v>0</v>
      </c>
      <c r="V16" s="16" t="str">
        <f>IF(G16="","",VLOOKUP(G16,$O$7:$P$132,2,0))</f>
        <v/>
      </c>
      <c r="W16" s="16" t="str">
        <f>IF(H16="","",VLOOKUP(H16,$O$7:$P$132,2,0))</f>
        <v/>
      </c>
      <c r="X16" s="16" t="str">
        <f>IF(I16="","",VLOOKUP(I16,$O$7:$P$132,2,0))</f>
        <v/>
      </c>
      <c r="Y16" s="16" t="str">
        <f>IF(J16="","",VLOOKUP(J16,$O$7:$P$132,2,0))</f>
        <v/>
      </c>
      <c r="AD16" s="16" t="str">
        <f>IF(G16="","",VLOOKUP(G16,$O$7:$U$132,5,0))</f>
        <v/>
      </c>
      <c r="AE16" s="16" t="str">
        <f>IF(H16="","",VLOOKUP(H16,$O$7:$U$132,5,0))</f>
        <v/>
      </c>
      <c r="AF16" s="16" t="str">
        <f>IF(I16="","",VLOOKUP(I16,$O$7:$U$132,5,0))</f>
        <v/>
      </c>
      <c r="AG16" s="16" t="str">
        <f>IF(J16="","",VLOOKUP(J16,$O$7:$U$132,5,0))</f>
        <v/>
      </c>
      <c r="AH16" s="16">
        <v>10</v>
      </c>
      <c r="AI16" s="119" t="str">
        <f>IF(C16="","",IF(C16="Ａ","1",IF(C16="Ｂ","2",IF(C16="Ｃ","3",IF(C16="Ｄ","4",IF(C16="Ｅ","5",IF(C16="F1","6",IF(C16="F2","7",IF(C16="F3","8",IF(C16="F4","9",IF(C16="F5","10",IF(C16="F6","11","12"))))))))))))</f>
        <v/>
      </c>
      <c r="AJ16" s="16">
        <f>IF(AJ$6=$AI16,1,0)</f>
        <v>0</v>
      </c>
      <c r="AK16" s="16">
        <f>IF(AK$6=$AI16,1,0)</f>
        <v>0</v>
      </c>
      <c r="AL16" s="16">
        <f t="shared" ref="AK16:AT32" si="19">IF(AL$6=$AI16,1,0)</f>
        <v>0</v>
      </c>
      <c r="AM16" s="16">
        <f t="shared" si="19"/>
        <v>0</v>
      </c>
      <c r="AN16" s="16">
        <f t="shared" si="19"/>
        <v>0</v>
      </c>
      <c r="AO16" s="16">
        <f t="shared" si="19"/>
        <v>0</v>
      </c>
      <c r="AP16" s="16">
        <f t="shared" si="19"/>
        <v>0</v>
      </c>
      <c r="AQ16" s="16">
        <f t="shared" si="19"/>
        <v>0</v>
      </c>
      <c r="AR16" s="16">
        <f t="shared" si="6"/>
        <v>0</v>
      </c>
      <c r="AS16" s="16">
        <f t="shared" si="6"/>
        <v>0</v>
      </c>
      <c r="AT16" s="16">
        <f t="shared" si="6"/>
        <v>0</v>
      </c>
      <c r="AW16" s="16" t="str">
        <f t="shared" ref="AW16:AW23" si="20">IF(G16="","",VLOOKUP(G16,$O$7:$AH$131,20,0))</f>
        <v/>
      </c>
      <c r="AX16" s="16" t="str">
        <f t="shared" si="16"/>
        <v/>
      </c>
      <c r="AY16" s="16" t="str">
        <f t="shared" si="17"/>
        <v/>
      </c>
      <c r="AZ16" s="16" t="str">
        <f t="shared" si="18"/>
        <v/>
      </c>
      <c r="BA16" s="4" t="str">
        <f t="shared" si="12"/>
        <v>999:99.99</v>
      </c>
      <c r="BB16" s="16" t="str">
        <f>LEFT(D16,3)</f>
        <v/>
      </c>
      <c r="BC16" s="47" t="s">
        <v>297</v>
      </c>
      <c r="BE16" s="16">
        <f>IF(F16="オープン",5,0)</f>
        <v>0</v>
      </c>
    </row>
    <row r="17" spans="1:57" ht="14.25" customHeight="1" x14ac:dyDescent="0.15">
      <c r="A17" s="20" t="str">
        <f>IF(C17="","",A16+1)</f>
        <v/>
      </c>
      <c r="B17" s="27" t="str">
        <f>IF(C17="","",リレーオーダー用紙!$O$4)</f>
        <v/>
      </c>
      <c r="C17" s="160"/>
      <c r="D17" s="177" t="str">
        <f t="shared" ref="D17:D23" si="21">IF(C17="","","100m")</f>
        <v/>
      </c>
      <c r="E17" s="166"/>
      <c r="F17" s="166"/>
      <c r="G17" s="98"/>
      <c r="H17" s="98"/>
      <c r="I17" s="98"/>
      <c r="J17" s="98"/>
      <c r="K17" s="53"/>
      <c r="L17" s="16">
        <v>11</v>
      </c>
      <c r="M17" s="16" t="str">
        <f>IF(L17&lt;=L$6,VLOOKUP(L17,申込一覧表!AO:AP,2,0),"")</f>
        <v/>
      </c>
      <c r="N17" s="16">
        <f>IF(L17&lt;=L$6,VLOOKUP(L17,申込一覧表!AO:AQ,3,0),0)</f>
        <v>0</v>
      </c>
      <c r="O17" s="28" t="str">
        <f t="shared" si="9"/>
        <v/>
      </c>
      <c r="P17" s="16" t="str">
        <f>IF(L17&lt;=L$6,VLOOKUP(L17,申込一覧表!AO:AV,8,0),"")</f>
        <v/>
      </c>
      <c r="Q17" s="16" t="str">
        <f>IF(L17&lt;=L$6,VLOOKUP(L17,申込一覧表!AO:AS,5,0),"")</f>
        <v/>
      </c>
      <c r="AH17" s="16">
        <v>11</v>
      </c>
      <c r="AI17" s="119" t="str">
        <f t="shared" ref="AI17:AI67" si="22">IF(C17="","",IF(C17="Ａ","1",IF(C17="Ｂ","2",IF(C17="Ｃ","3",IF(C17="Ｄ","4",IF(C17="Ｅ","5",IF(C17="F1","6",IF(C17="F2","7",IF(C17="F3","8",IF(C17="F4","9",IF(C17="F5","10",IF(C17="F6","11","12"))))))))))))</f>
        <v/>
      </c>
      <c r="AJ17" s="16">
        <f>IF(AJ$6=$AI17,1,0)</f>
        <v>0</v>
      </c>
      <c r="AK17" s="16">
        <f>IF(AK$6=$AI17,1,0)</f>
        <v>0</v>
      </c>
      <c r="AL17" s="16">
        <f t="shared" si="19"/>
        <v>0</v>
      </c>
      <c r="AM17" s="16">
        <f t="shared" si="19"/>
        <v>0</v>
      </c>
      <c r="AN17" s="16">
        <f t="shared" si="19"/>
        <v>0</v>
      </c>
      <c r="AO17" s="16">
        <f t="shared" si="19"/>
        <v>0</v>
      </c>
      <c r="AP17" s="16">
        <f t="shared" si="19"/>
        <v>0</v>
      </c>
      <c r="AQ17" s="16">
        <f t="shared" si="19"/>
        <v>0</v>
      </c>
      <c r="AR17" s="16">
        <f t="shared" si="6"/>
        <v>0</v>
      </c>
      <c r="AS17" s="16">
        <f t="shared" si="6"/>
        <v>0</v>
      </c>
      <c r="AT17" s="16">
        <f t="shared" si="6"/>
        <v>0</v>
      </c>
      <c r="AW17" s="16" t="str">
        <f t="shared" si="20"/>
        <v/>
      </c>
      <c r="AX17" s="16" t="str">
        <f t="shared" si="16"/>
        <v/>
      </c>
      <c r="AY17" s="16" t="str">
        <f t="shared" si="17"/>
        <v/>
      </c>
      <c r="AZ17" s="16" t="str">
        <f t="shared" si="18"/>
        <v/>
      </c>
      <c r="BA17" s="4" t="str">
        <f t="shared" ref="BA17:BA18" si="23">IF(E17="","999:99.99"," "&amp;LEFT(RIGHT("        "&amp;TEXT(E17,"0.00"),7),2)&amp;":"&amp;RIGHT(TEXT(E17,"0.00"),5))</f>
        <v>999:99.99</v>
      </c>
      <c r="BB17" s="16" t="str">
        <f t="shared" ref="BB17:BB18" si="24">LEFT(D17,3)</f>
        <v/>
      </c>
      <c r="BC17" s="47" t="s">
        <v>337</v>
      </c>
      <c r="BE17" s="16">
        <f t="shared" ref="BE17:BE53" si="25">IF(F17="オープン",5,0)</f>
        <v>0</v>
      </c>
    </row>
    <row r="18" spans="1:57" ht="14.25" customHeight="1" x14ac:dyDescent="0.15">
      <c r="A18" s="20" t="str">
        <f t="shared" ref="A18:A23" si="26">IF(C18="","",A17+1)</f>
        <v/>
      </c>
      <c r="B18" s="27" t="str">
        <f>IF(C18="","",リレーオーダー用紙!$O$4)</f>
        <v/>
      </c>
      <c r="C18" s="160"/>
      <c r="D18" s="177" t="str">
        <f t="shared" si="21"/>
        <v/>
      </c>
      <c r="E18" s="166"/>
      <c r="F18" s="166"/>
      <c r="G18" s="98"/>
      <c r="H18" s="98"/>
      <c r="I18" s="98"/>
      <c r="J18" s="98"/>
      <c r="K18" s="53" t="str">
        <f t="shared" ref="K18:K23" si="27">IF(COUNTIF(AD18:AG18,"&gt;1")&gt;0,"泳者重複!!","")</f>
        <v/>
      </c>
      <c r="L18" s="16">
        <v>12</v>
      </c>
      <c r="M18" s="16" t="str">
        <f>IF(L18&lt;=L$6,VLOOKUP(L18,申込一覧表!AO:AP,2,0),"")</f>
        <v/>
      </c>
      <c r="N18" s="16">
        <f>IF(L18&lt;=L$6,VLOOKUP(L18,申込一覧表!AO:AQ,3,0),0)</f>
        <v>0</v>
      </c>
      <c r="O18" s="28" t="str">
        <f t="shared" si="9"/>
        <v/>
      </c>
      <c r="P18" s="16" t="str">
        <f>IF(L18&lt;=L$6,VLOOKUP(L18,申込一覧表!AO:AV,8,0),"")</f>
        <v/>
      </c>
      <c r="Q18" s="16" t="str">
        <f>IF(L18&lt;=L$6,VLOOKUP(L18,申込一覧表!AO:AS,5,0),"")</f>
        <v/>
      </c>
      <c r="R18" s="16">
        <f t="shared" ref="R18:R31" si="28">COUNTIF($G$7:$J$13,O18)+COUNTIF($G$26:$J$33,O18)</f>
        <v>60</v>
      </c>
      <c r="S18" s="16">
        <f t="shared" ref="S18:S31" si="29">COUNTIF($G$16:$J$23,O18)+COUNTIF($G$36:$J$43,O18)</f>
        <v>64</v>
      </c>
      <c r="T18" s="16">
        <f t="shared" ref="T18:T31" si="30">COUNTIF($G$46:$J$53,O18)</f>
        <v>32</v>
      </c>
      <c r="U18" s="16">
        <f t="shared" ref="U18:U31" si="31">COUNTIF($G$56:$J$63,_LM7)</f>
        <v>0</v>
      </c>
      <c r="V18" s="16" t="str">
        <f t="shared" ref="V18:Y23" si="32">IF(G18="","",VLOOKUP(G18,$O$7:$P$132,2,0))</f>
        <v/>
      </c>
      <c r="W18" s="16" t="str">
        <f t="shared" si="32"/>
        <v/>
      </c>
      <c r="X18" s="16" t="str">
        <f t="shared" si="32"/>
        <v/>
      </c>
      <c r="Y18" s="16" t="str">
        <f t="shared" si="32"/>
        <v/>
      </c>
      <c r="AD18" s="16" t="str">
        <f t="shared" ref="AD18:AG23" si="33">IF(G18="","",VLOOKUP(G18,$O$7:$U$132,5,0))</f>
        <v/>
      </c>
      <c r="AE18" s="16" t="str">
        <f t="shared" si="33"/>
        <v/>
      </c>
      <c r="AF18" s="16" t="str">
        <f t="shared" si="33"/>
        <v/>
      </c>
      <c r="AG18" s="16" t="str">
        <f t="shared" si="33"/>
        <v/>
      </c>
      <c r="AH18" s="16">
        <v>12</v>
      </c>
      <c r="AI18" s="119" t="str">
        <f t="shared" si="22"/>
        <v/>
      </c>
      <c r="AJ18" s="16">
        <f t="shared" ref="AJ18:AJ23" si="34">IF(AJ$6=$AI18,1,0)</f>
        <v>0</v>
      </c>
      <c r="AK18" s="16">
        <f t="shared" si="19"/>
        <v>0</v>
      </c>
      <c r="AL18" s="16">
        <f t="shared" si="19"/>
        <v>0</v>
      </c>
      <c r="AM18" s="16">
        <f t="shared" si="19"/>
        <v>0</v>
      </c>
      <c r="AN18" s="16">
        <f t="shared" si="19"/>
        <v>0</v>
      </c>
      <c r="AO18" s="16">
        <f t="shared" si="19"/>
        <v>0</v>
      </c>
      <c r="AP18" s="16">
        <f t="shared" si="19"/>
        <v>0</v>
      </c>
      <c r="AQ18" s="16">
        <f t="shared" si="19"/>
        <v>0</v>
      </c>
      <c r="AR18" s="16">
        <f t="shared" si="6"/>
        <v>0</v>
      </c>
      <c r="AS18" s="16">
        <f t="shared" si="6"/>
        <v>0</v>
      </c>
      <c r="AT18" s="16">
        <f t="shared" si="6"/>
        <v>0</v>
      </c>
      <c r="AW18" s="16" t="str">
        <f t="shared" si="20"/>
        <v/>
      </c>
      <c r="AX18" s="16" t="str">
        <f t="shared" si="16"/>
        <v/>
      </c>
      <c r="AY18" s="16" t="str">
        <f t="shared" si="17"/>
        <v/>
      </c>
      <c r="AZ18" s="16" t="str">
        <f t="shared" si="18"/>
        <v/>
      </c>
      <c r="BA18" s="4" t="str">
        <f t="shared" si="23"/>
        <v>999:99.99</v>
      </c>
      <c r="BB18" s="16" t="str">
        <f t="shared" si="24"/>
        <v/>
      </c>
      <c r="BE18" s="16">
        <f t="shared" si="25"/>
        <v>0</v>
      </c>
    </row>
    <row r="19" spans="1:57" ht="14.25" customHeight="1" x14ac:dyDescent="0.15">
      <c r="A19" s="20" t="str">
        <f t="shared" si="26"/>
        <v/>
      </c>
      <c r="B19" s="27" t="str">
        <f>IF(C19="","",リレーオーダー用紙!$O$4)</f>
        <v/>
      </c>
      <c r="C19" s="160"/>
      <c r="D19" s="177" t="str">
        <f t="shared" si="21"/>
        <v/>
      </c>
      <c r="E19" s="166"/>
      <c r="F19" s="166"/>
      <c r="G19" s="98"/>
      <c r="H19" s="98"/>
      <c r="I19" s="98"/>
      <c r="J19" s="98"/>
      <c r="K19" s="53" t="str">
        <f t="shared" si="27"/>
        <v/>
      </c>
      <c r="L19" s="16">
        <v>13</v>
      </c>
      <c r="M19" s="16" t="str">
        <f>IF(L19&lt;=L$6,VLOOKUP(L19,申込一覧表!AO:AP,2,0),"")</f>
        <v/>
      </c>
      <c r="N19" s="16">
        <f>IF(L19&lt;=L$6,VLOOKUP(L19,申込一覧表!AO:AQ,3,0),0)</f>
        <v>0</v>
      </c>
      <c r="O19" s="28" t="str">
        <f t="shared" si="9"/>
        <v/>
      </c>
      <c r="P19" s="16" t="str">
        <f>IF(L19&lt;=L$6,VLOOKUP(L19,申込一覧表!AO:AV,8,0),"")</f>
        <v/>
      </c>
      <c r="Q19" s="16" t="str">
        <f>IF(L19&lt;=L$6,VLOOKUP(L19,申込一覧表!AO:AS,5,0),"")</f>
        <v/>
      </c>
      <c r="R19" s="16">
        <f t="shared" si="28"/>
        <v>60</v>
      </c>
      <c r="S19" s="16">
        <f t="shared" si="29"/>
        <v>64</v>
      </c>
      <c r="T19" s="16">
        <f t="shared" si="30"/>
        <v>32</v>
      </c>
      <c r="U19" s="16">
        <f t="shared" si="31"/>
        <v>0</v>
      </c>
      <c r="V19" s="16" t="str">
        <f t="shared" si="32"/>
        <v/>
      </c>
      <c r="W19" s="16" t="str">
        <f t="shared" si="32"/>
        <v/>
      </c>
      <c r="X19" s="16" t="str">
        <f t="shared" si="32"/>
        <v/>
      </c>
      <c r="Y19" s="16" t="str">
        <f t="shared" si="32"/>
        <v/>
      </c>
      <c r="AD19" s="16" t="str">
        <f t="shared" si="33"/>
        <v/>
      </c>
      <c r="AE19" s="16" t="str">
        <f t="shared" si="33"/>
        <v/>
      </c>
      <c r="AF19" s="16" t="str">
        <f t="shared" si="33"/>
        <v/>
      </c>
      <c r="AG19" s="16" t="str">
        <f t="shared" si="33"/>
        <v/>
      </c>
      <c r="AH19" s="16">
        <v>13</v>
      </c>
      <c r="AI19" s="119" t="str">
        <f t="shared" si="22"/>
        <v/>
      </c>
      <c r="AJ19" s="16">
        <f t="shared" si="34"/>
        <v>0</v>
      </c>
      <c r="AK19" s="16">
        <f t="shared" si="19"/>
        <v>0</v>
      </c>
      <c r="AL19" s="16">
        <f t="shared" si="19"/>
        <v>0</v>
      </c>
      <c r="AM19" s="16">
        <f t="shared" si="19"/>
        <v>0</v>
      </c>
      <c r="AN19" s="16">
        <f t="shared" si="19"/>
        <v>0</v>
      </c>
      <c r="AO19" s="16">
        <f t="shared" si="19"/>
        <v>0</v>
      </c>
      <c r="AP19" s="16">
        <f t="shared" si="19"/>
        <v>0</v>
      </c>
      <c r="AQ19" s="16">
        <f t="shared" si="19"/>
        <v>0</v>
      </c>
      <c r="AR19" s="16">
        <f t="shared" si="6"/>
        <v>0</v>
      </c>
      <c r="AS19" s="16">
        <f t="shared" si="6"/>
        <v>0</v>
      </c>
      <c r="AT19" s="16">
        <f t="shared" si="6"/>
        <v>0</v>
      </c>
      <c r="AW19" s="16" t="str">
        <f t="shared" si="20"/>
        <v/>
      </c>
      <c r="AX19" s="16" t="str">
        <f t="shared" si="16"/>
        <v/>
      </c>
      <c r="AY19" s="16" t="str">
        <f t="shared" si="17"/>
        <v/>
      </c>
      <c r="AZ19" s="16" t="str">
        <f t="shared" si="18"/>
        <v/>
      </c>
      <c r="BA19" s="4" t="str">
        <f t="shared" si="12"/>
        <v>999:99.99</v>
      </c>
      <c r="BB19" s="16" t="str">
        <f t="shared" ref="BB19:BB24" si="35">LEFT(D19,3)</f>
        <v/>
      </c>
      <c r="BE19" s="16">
        <f t="shared" si="25"/>
        <v>0</v>
      </c>
    </row>
    <row r="20" spans="1:57" ht="14.25" customHeight="1" x14ac:dyDescent="0.15">
      <c r="A20" s="20" t="str">
        <f t="shared" si="26"/>
        <v/>
      </c>
      <c r="B20" s="27" t="str">
        <f>IF(C20="","",リレーオーダー用紙!$O$4)</f>
        <v/>
      </c>
      <c r="C20" s="160"/>
      <c r="D20" s="177" t="str">
        <f t="shared" si="21"/>
        <v/>
      </c>
      <c r="E20" s="166"/>
      <c r="F20" s="166"/>
      <c r="G20" s="98"/>
      <c r="H20" s="98"/>
      <c r="I20" s="98"/>
      <c r="J20" s="98"/>
      <c r="K20" s="53" t="str">
        <f t="shared" si="27"/>
        <v/>
      </c>
      <c r="L20" s="16">
        <v>14</v>
      </c>
      <c r="M20" s="16" t="str">
        <f>IF(L20&lt;=L$6,VLOOKUP(L20,申込一覧表!AO:AP,2,0),"")</f>
        <v/>
      </c>
      <c r="N20" s="16">
        <f>IF(L20&lt;=L$6,VLOOKUP(L20,申込一覧表!AO:AQ,3,0),0)</f>
        <v>0</v>
      </c>
      <c r="O20" s="28" t="str">
        <f t="shared" si="9"/>
        <v/>
      </c>
      <c r="P20" s="16" t="str">
        <f>IF(L20&lt;=L$6,VLOOKUP(L20,申込一覧表!AO:AV,8,0),"")</f>
        <v/>
      </c>
      <c r="Q20" s="16" t="str">
        <f>IF(L20&lt;=L$6,VLOOKUP(L20,申込一覧表!AO:AS,5,0),"")</f>
        <v/>
      </c>
      <c r="R20" s="16">
        <f t="shared" si="28"/>
        <v>60</v>
      </c>
      <c r="S20" s="16">
        <f t="shared" si="29"/>
        <v>64</v>
      </c>
      <c r="T20" s="16">
        <f t="shared" si="30"/>
        <v>32</v>
      </c>
      <c r="U20" s="16">
        <f t="shared" si="31"/>
        <v>0</v>
      </c>
      <c r="V20" s="16" t="str">
        <f t="shared" si="32"/>
        <v/>
      </c>
      <c r="W20" s="16" t="str">
        <f t="shared" si="32"/>
        <v/>
      </c>
      <c r="X20" s="16" t="str">
        <f t="shared" si="32"/>
        <v/>
      </c>
      <c r="Y20" s="16" t="str">
        <f t="shared" si="32"/>
        <v/>
      </c>
      <c r="AD20" s="16" t="str">
        <f t="shared" si="33"/>
        <v/>
      </c>
      <c r="AE20" s="16" t="str">
        <f t="shared" si="33"/>
        <v/>
      </c>
      <c r="AF20" s="16" t="str">
        <f t="shared" si="33"/>
        <v/>
      </c>
      <c r="AG20" s="16" t="str">
        <f t="shared" si="33"/>
        <v/>
      </c>
      <c r="AH20" s="16">
        <v>14</v>
      </c>
      <c r="AI20" s="119" t="str">
        <f t="shared" si="22"/>
        <v/>
      </c>
      <c r="AJ20" s="16">
        <f t="shared" si="34"/>
        <v>0</v>
      </c>
      <c r="AK20" s="16">
        <f t="shared" si="19"/>
        <v>0</v>
      </c>
      <c r="AL20" s="16">
        <f t="shared" si="19"/>
        <v>0</v>
      </c>
      <c r="AM20" s="16">
        <f t="shared" si="19"/>
        <v>0</v>
      </c>
      <c r="AN20" s="16">
        <f t="shared" si="19"/>
        <v>0</v>
      </c>
      <c r="AO20" s="16">
        <f t="shared" si="19"/>
        <v>0</v>
      </c>
      <c r="AP20" s="16">
        <f t="shared" si="19"/>
        <v>0</v>
      </c>
      <c r="AQ20" s="16">
        <f t="shared" si="19"/>
        <v>0</v>
      </c>
      <c r="AR20" s="16">
        <f t="shared" si="6"/>
        <v>0</v>
      </c>
      <c r="AS20" s="16">
        <f t="shared" si="6"/>
        <v>0</v>
      </c>
      <c r="AT20" s="16">
        <f t="shared" si="6"/>
        <v>0</v>
      </c>
      <c r="AW20" s="16" t="str">
        <f t="shared" si="20"/>
        <v/>
      </c>
      <c r="AX20" s="16" t="str">
        <f t="shared" si="16"/>
        <v/>
      </c>
      <c r="AY20" s="16" t="str">
        <f t="shared" si="17"/>
        <v/>
      </c>
      <c r="AZ20" s="16" t="str">
        <f t="shared" si="18"/>
        <v/>
      </c>
      <c r="BA20" s="4" t="str">
        <f t="shared" si="12"/>
        <v>999:99.99</v>
      </c>
      <c r="BB20" s="16" t="str">
        <f t="shared" si="35"/>
        <v/>
      </c>
      <c r="BE20" s="16">
        <f t="shared" si="25"/>
        <v>0</v>
      </c>
    </row>
    <row r="21" spans="1:57" ht="14.25" customHeight="1" x14ac:dyDescent="0.15">
      <c r="A21" s="20" t="str">
        <f t="shared" si="26"/>
        <v/>
      </c>
      <c r="B21" s="27" t="str">
        <f>IF(C21="","",リレーオーダー用紙!$O$4)</f>
        <v/>
      </c>
      <c r="C21" s="160"/>
      <c r="D21" s="177" t="str">
        <f t="shared" si="21"/>
        <v/>
      </c>
      <c r="E21" s="166"/>
      <c r="F21" s="166"/>
      <c r="G21" s="98"/>
      <c r="H21" s="98"/>
      <c r="I21" s="98"/>
      <c r="J21" s="98"/>
      <c r="K21" s="53" t="str">
        <f t="shared" si="27"/>
        <v/>
      </c>
      <c r="L21" s="16">
        <v>15</v>
      </c>
      <c r="M21" s="16" t="str">
        <f>IF(L21&lt;=L$6,VLOOKUP(L21,申込一覧表!AO:AP,2,0),"")</f>
        <v/>
      </c>
      <c r="N21" s="16">
        <f>IF(L21&lt;=L$6,VLOOKUP(L21,申込一覧表!AO:AQ,3,0),0)</f>
        <v>0</v>
      </c>
      <c r="O21" s="28" t="str">
        <f t="shared" si="9"/>
        <v/>
      </c>
      <c r="P21" s="16" t="str">
        <f>IF(L21&lt;=L$6,VLOOKUP(L21,申込一覧表!AO:AV,8,0),"")</f>
        <v/>
      </c>
      <c r="Q21" s="16" t="str">
        <f>IF(L21&lt;=L$6,VLOOKUP(L21,申込一覧表!AO:AS,5,0),"")</f>
        <v/>
      </c>
      <c r="R21" s="16">
        <f t="shared" si="28"/>
        <v>60</v>
      </c>
      <c r="S21" s="16">
        <f t="shared" si="29"/>
        <v>64</v>
      </c>
      <c r="T21" s="16">
        <f t="shared" si="30"/>
        <v>32</v>
      </c>
      <c r="U21" s="16">
        <f t="shared" si="31"/>
        <v>0</v>
      </c>
      <c r="V21" s="16" t="str">
        <f t="shared" si="32"/>
        <v/>
      </c>
      <c r="W21" s="16" t="str">
        <f t="shared" si="32"/>
        <v/>
      </c>
      <c r="X21" s="16" t="str">
        <f t="shared" si="32"/>
        <v/>
      </c>
      <c r="Y21" s="16" t="str">
        <f t="shared" si="32"/>
        <v/>
      </c>
      <c r="AD21" s="16" t="str">
        <f t="shared" si="33"/>
        <v/>
      </c>
      <c r="AE21" s="16" t="str">
        <f t="shared" si="33"/>
        <v/>
      </c>
      <c r="AF21" s="16" t="str">
        <f t="shared" si="33"/>
        <v/>
      </c>
      <c r="AG21" s="16" t="str">
        <f t="shared" si="33"/>
        <v/>
      </c>
      <c r="AH21" s="16">
        <v>15</v>
      </c>
      <c r="AI21" s="119" t="str">
        <f t="shared" si="22"/>
        <v/>
      </c>
      <c r="AJ21" s="16">
        <f t="shared" si="34"/>
        <v>0</v>
      </c>
      <c r="AK21" s="16">
        <f t="shared" si="19"/>
        <v>0</v>
      </c>
      <c r="AL21" s="16">
        <f t="shared" si="19"/>
        <v>0</v>
      </c>
      <c r="AM21" s="16">
        <f t="shared" si="19"/>
        <v>0</v>
      </c>
      <c r="AN21" s="16">
        <f t="shared" si="19"/>
        <v>0</v>
      </c>
      <c r="AO21" s="16">
        <f t="shared" si="19"/>
        <v>0</v>
      </c>
      <c r="AP21" s="16">
        <f t="shared" si="19"/>
        <v>0</v>
      </c>
      <c r="AQ21" s="16">
        <f t="shared" si="19"/>
        <v>0</v>
      </c>
      <c r="AR21" s="16">
        <f t="shared" si="6"/>
        <v>0</v>
      </c>
      <c r="AS21" s="16">
        <f t="shared" si="6"/>
        <v>0</v>
      </c>
      <c r="AT21" s="16">
        <f t="shared" si="6"/>
        <v>0</v>
      </c>
      <c r="AW21" s="16" t="str">
        <f t="shared" si="20"/>
        <v/>
      </c>
      <c r="AX21" s="16" t="str">
        <f t="shared" si="16"/>
        <v/>
      </c>
      <c r="AY21" s="16" t="str">
        <f t="shared" si="17"/>
        <v/>
      </c>
      <c r="AZ21" s="16" t="str">
        <f t="shared" si="18"/>
        <v/>
      </c>
      <c r="BA21" s="4" t="str">
        <f t="shared" si="12"/>
        <v>999:99.99</v>
      </c>
      <c r="BB21" s="16" t="str">
        <f t="shared" si="35"/>
        <v/>
      </c>
      <c r="BE21" s="16">
        <f t="shared" si="25"/>
        <v>0</v>
      </c>
    </row>
    <row r="22" spans="1:57" ht="14.25" customHeight="1" x14ac:dyDescent="0.15">
      <c r="A22" s="20" t="str">
        <f t="shared" si="26"/>
        <v/>
      </c>
      <c r="B22" s="27" t="str">
        <f>IF(C22="","",リレーオーダー用紙!$O$4)</f>
        <v/>
      </c>
      <c r="C22" s="160"/>
      <c r="D22" s="177" t="str">
        <f t="shared" si="21"/>
        <v/>
      </c>
      <c r="E22" s="166"/>
      <c r="F22" s="166"/>
      <c r="G22" s="98"/>
      <c r="H22" s="98"/>
      <c r="I22" s="98"/>
      <c r="J22" s="98"/>
      <c r="K22" s="53" t="str">
        <f t="shared" si="27"/>
        <v/>
      </c>
      <c r="L22" s="16">
        <v>16</v>
      </c>
      <c r="M22" s="16" t="str">
        <f>IF(L22&lt;=L$6,VLOOKUP(L22,申込一覧表!AO:AP,2,0),"")</f>
        <v/>
      </c>
      <c r="N22" s="16">
        <f>IF(L22&lt;=L$6,VLOOKUP(L22,申込一覧表!AO:AQ,3,0),0)</f>
        <v>0</v>
      </c>
      <c r="O22" s="28" t="str">
        <f t="shared" si="9"/>
        <v/>
      </c>
      <c r="P22" s="16" t="str">
        <f>IF(L22&lt;=L$6,VLOOKUP(L22,申込一覧表!AO:AV,8,0),"")</f>
        <v/>
      </c>
      <c r="Q22" s="16" t="str">
        <f>IF(L22&lt;=L$6,VLOOKUP(L22,申込一覧表!AO:AS,5,0),"")</f>
        <v/>
      </c>
      <c r="R22" s="16">
        <f t="shared" si="28"/>
        <v>60</v>
      </c>
      <c r="S22" s="16">
        <f t="shared" si="29"/>
        <v>64</v>
      </c>
      <c r="T22" s="16">
        <f t="shared" si="30"/>
        <v>32</v>
      </c>
      <c r="U22" s="16">
        <f t="shared" si="31"/>
        <v>0</v>
      </c>
      <c r="V22" s="16" t="str">
        <f t="shared" si="32"/>
        <v/>
      </c>
      <c r="W22" s="16" t="str">
        <f t="shared" si="32"/>
        <v/>
      </c>
      <c r="X22" s="16" t="str">
        <f t="shared" si="32"/>
        <v/>
      </c>
      <c r="Y22" s="16" t="str">
        <f t="shared" si="32"/>
        <v/>
      </c>
      <c r="AD22" s="16" t="str">
        <f t="shared" si="33"/>
        <v/>
      </c>
      <c r="AE22" s="16" t="str">
        <f t="shared" si="33"/>
        <v/>
      </c>
      <c r="AF22" s="16" t="str">
        <f t="shared" si="33"/>
        <v/>
      </c>
      <c r="AG22" s="16" t="str">
        <f t="shared" si="33"/>
        <v/>
      </c>
      <c r="AH22" s="16">
        <v>16</v>
      </c>
      <c r="AI22" s="119" t="str">
        <f t="shared" si="22"/>
        <v/>
      </c>
      <c r="AJ22" s="16">
        <f t="shared" si="34"/>
        <v>0</v>
      </c>
      <c r="AK22" s="16">
        <f t="shared" si="19"/>
        <v>0</v>
      </c>
      <c r="AL22" s="16">
        <f t="shared" si="19"/>
        <v>0</v>
      </c>
      <c r="AM22" s="16">
        <f t="shared" si="19"/>
        <v>0</v>
      </c>
      <c r="AN22" s="16">
        <f t="shared" si="19"/>
        <v>0</v>
      </c>
      <c r="AO22" s="16">
        <f t="shared" si="19"/>
        <v>0</v>
      </c>
      <c r="AP22" s="16">
        <f t="shared" si="19"/>
        <v>0</v>
      </c>
      <c r="AQ22" s="16">
        <f t="shared" si="19"/>
        <v>0</v>
      </c>
      <c r="AR22" s="16">
        <f t="shared" si="6"/>
        <v>0</v>
      </c>
      <c r="AS22" s="16">
        <f t="shared" si="6"/>
        <v>0</v>
      </c>
      <c r="AT22" s="16">
        <f t="shared" si="6"/>
        <v>0</v>
      </c>
      <c r="AW22" s="16" t="str">
        <f t="shared" si="20"/>
        <v/>
      </c>
      <c r="AX22" s="16" t="str">
        <f t="shared" si="16"/>
        <v/>
      </c>
      <c r="AY22" s="16" t="str">
        <f t="shared" si="17"/>
        <v/>
      </c>
      <c r="AZ22" s="16" t="str">
        <f t="shared" si="18"/>
        <v/>
      </c>
      <c r="BA22" s="4" t="str">
        <f t="shared" si="12"/>
        <v>999:99.99</v>
      </c>
      <c r="BB22" s="16" t="str">
        <f t="shared" si="35"/>
        <v/>
      </c>
      <c r="BE22" s="16">
        <f t="shared" si="25"/>
        <v>0</v>
      </c>
    </row>
    <row r="23" spans="1:57" ht="14.25" customHeight="1" x14ac:dyDescent="0.15">
      <c r="A23" s="20" t="str">
        <f t="shared" si="26"/>
        <v/>
      </c>
      <c r="B23" s="27" t="str">
        <f>IF(C23="","",リレーオーダー用紙!$O$4)</f>
        <v/>
      </c>
      <c r="C23" s="160"/>
      <c r="D23" s="177" t="str">
        <f t="shared" si="21"/>
        <v/>
      </c>
      <c r="E23" s="166"/>
      <c r="F23" s="166"/>
      <c r="G23" s="98"/>
      <c r="H23" s="98"/>
      <c r="I23" s="98"/>
      <c r="J23" s="98"/>
      <c r="K23" s="53" t="str">
        <f t="shared" si="27"/>
        <v/>
      </c>
      <c r="L23" s="16">
        <v>17</v>
      </c>
      <c r="M23" s="16" t="str">
        <f>IF(L23&lt;=L$6,VLOOKUP(L23,申込一覧表!AO:AP,2,0),"")</f>
        <v/>
      </c>
      <c r="N23" s="16">
        <f>IF(L23&lt;=L$6,VLOOKUP(L23,申込一覧表!AO:AQ,3,0),0)</f>
        <v>0</v>
      </c>
      <c r="O23" s="28" t="str">
        <f t="shared" si="9"/>
        <v/>
      </c>
      <c r="P23" s="16" t="str">
        <f>IF(L23&lt;=L$6,VLOOKUP(L23,申込一覧表!AO:AV,8,0),"")</f>
        <v/>
      </c>
      <c r="Q23" s="16" t="str">
        <f>IF(L23&lt;=L$6,VLOOKUP(L23,申込一覧表!AO:AS,5,0),"")</f>
        <v/>
      </c>
      <c r="R23" s="16">
        <f t="shared" si="28"/>
        <v>60</v>
      </c>
      <c r="S23" s="16">
        <f t="shared" si="29"/>
        <v>64</v>
      </c>
      <c r="T23" s="16">
        <f t="shared" si="30"/>
        <v>32</v>
      </c>
      <c r="U23" s="16">
        <f t="shared" si="31"/>
        <v>0</v>
      </c>
      <c r="V23" s="16" t="str">
        <f t="shared" si="32"/>
        <v/>
      </c>
      <c r="W23" s="16" t="str">
        <f t="shared" si="32"/>
        <v/>
      </c>
      <c r="X23" s="16" t="str">
        <f t="shared" si="32"/>
        <v/>
      </c>
      <c r="Y23" s="16" t="str">
        <f t="shared" si="32"/>
        <v/>
      </c>
      <c r="AD23" s="16" t="str">
        <f t="shared" si="33"/>
        <v/>
      </c>
      <c r="AE23" s="16" t="str">
        <f t="shared" si="33"/>
        <v/>
      </c>
      <c r="AF23" s="16" t="str">
        <f t="shared" si="33"/>
        <v/>
      </c>
      <c r="AG23" s="16" t="str">
        <f t="shared" si="33"/>
        <v/>
      </c>
      <c r="AH23" s="16">
        <v>17</v>
      </c>
      <c r="AI23" s="119" t="str">
        <f t="shared" si="22"/>
        <v/>
      </c>
      <c r="AJ23" s="16">
        <f t="shared" si="34"/>
        <v>0</v>
      </c>
      <c r="AK23" s="16">
        <f t="shared" si="19"/>
        <v>0</v>
      </c>
      <c r="AL23" s="16">
        <f t="shared" si="19"/>
        <v>0</v>
      </c>
      <c r="AM23" s="16">
        <f t="shared" si="19"/>
        <v>0</v>
      </c>
      <c r="AN23" s="16">
        <f t="shared" si="19"/>
        <v>0</v>
      </c>
      <c r="AO23" s="16">
        <f t="shared" si="19"/>
        <v>0</v>
      </c>
      <c r="AP23" s="16">
        <f t="shared" si="19"/>
        <v>0</v>
      </c>
      <c r="AQ23" s="16">
        <f t="shared" si="19"/>
        <v>0</v>
      </c>
      <c r="AR23" s="16">
        <f t="shared" si="19"/>
        <v>0</v>
      </c>
      <c r="AS23" s="16">
        <f t="shared" si="19"/>
        <v>0</v>
      </c>
      <c r="AT23" s="16">
        <f t="shared" si="19"/>
        <v>0</v>
      </c>
      <c r="AW23" s="16" t="str">
        <f t="shared" si="20"/>
        <v/>
      </c>
      <c r="AX23" s="16" t="str">
        <f t="shared" si="16"/>
        <v/>
      </c>
      <c r="AY23" s="16" t="str">
        <f t="shared" si="17"/>
        <v/>
      </c>
      <c r="AZ23" s="16" t="str">
        <f t="shared" si="18"/>
        <v/>
      </c>
      <c r="BA23" s="4" t="str">
        <f t="shared" si="12"/>
        <v>999:99.99</v>
      </c>
      <c r="BB23" s="16" t="str">
        <f t="shared" si="35"/>
        <v/>
      </c>
      <c r="BE23" s="16">
        <f t="shared" si="25"/>
        <v>0</v>
      </c>
    </row>
    <row r="24" spans="1:57" s="26" customFormat="1" ht="14.25" customHeight="1" x14ac:dyDescent="0.15">
      <c r="A24" s="30"/>
      <c r="B24" s="31"/>
      <c r="C24" s="118"/>
      <c r="D24" s="32"/>
      <c r="E24" s="33"/>
      <c r="F24" s="33"/>
      <c r="G24" s="34"/>
      <c r="H24" s="34"/>
      <c r="I24" s="34"/>
      <c r="J24" s="34"/>
      <c r="K24" s="34">
        <f>COUNTA(C16:C23)</f>
        <v>0</v>
      </c>
      <c r="L24" s="16">
        <v>18</v>
      </c>
      <c r="M24" s="16" t="str">
        <f>IF(L24&lt;=L$6,VLOOKUP(L24,申込一覧表!AO:AP,2,0),"")</f>
        <v/>
      </c>
      <c r="N24" s="16">
        <f>IF(L24&lt;=L$6,VLOOKUP(L24,申込一覧表!AO:AQ,3,0),0)</f>
        <v>0</v>
      </c>
      <c r="O24" s="28" t="str">
        <f t="shared" si="9"/>
        <v/>
      </c>
      <c r="P24" s="16" t="str">
        <f>IF(L24&lt;=L$6,VLOOKUP(L24,申込一覧表!AO:AV,8,0),"")</f>
        <v/>
      </c>
      <c r="Q24" s="16" t="str">
        <f>IF(L24&lt;=L$6,VLOOKUP(L24,申込一覧表!AO:AS,5,0),"")</f>
        <v/>
      </c>
      <c r="R24" s="16">
        <f t="shared" si="28"/>
        <v>60</v>
      </c>
      <c r="S24" s="16">
        <f t="shared" si="29"/>
        <v>64</v>
      </c>
      <c r="T24" s="16">
        <f t="shared" si="30"/>
        <v>32</v>
      </c>
      <c r="U24" s="16">
        <f t="shared" si="31"/>
        <v>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18</v>
      </c>
      <c r="AI24" s="119" t="str">
        <f t="shared" si="22"/>
        <v/>
      </c>
      <c r="AJ24" s="26">
        <f>SUM(AJ16:AJ23)</f>
        <v>0</v>
      </c>
      <c r="AK24" s="26">
        <f t="shared" ref="AK24:AT24" si="36">SUM(AK16:AK23)</f>
        <v>0</v>
      </c>
      <c r="AL24" s="26">
        <f t="shared" si="36"/>
        <v>0</v>
      </c>
      <c r="AM24" s="26">
        <f t="shared" si="36"/>
        <v>0</v>
      </c>
      <c r="AN24" s="26">
        <f t="shared" si="36"/>
        <v>0</v>
      </c>
      <c r="AO24" s="26">
        <f t="shared" si="36"/>
        <v>0</v>
      </c>
      <c r="AP24" s="26">
        <f t="shared" si="36"/>
        <v>0</v>
      </c>
      <c r="AQ24" s="26">
        <f t="shared" si="36"/>
        <v>0</v>
      </c>
      <c r="AR24" s="26">
        <f t="shared" si="36"/>
        <v>0</v>
      </c>
      <c r="AS24" s="26">
        <f t="shared" si="36"/>
        <v>0</v>
      </c>
      <c r="AT24" s="26">
        <f t="shared" si="36"/>
        <v>0</v>
      </c>
      <c r="AU24" s="26">
        <f>MAX(AJ24:AQ24)</f>
        <v>0</v>
      </c>
      <c r="AV24" s="210">
        <f>SUM(AJ24:AT34)</f>
        <v>0</v>
      </c>
      <c r="AW24" s="16" t="str">
        <f t="shared" ref="AW24:AZ24" si="37">IF(G24="","",VLOOKUP(G24,$O$7:$AH$131,20,0))</f>
        <v/>
      </c>
      <c r="AX24" s="16" t="str">
        <f t="shared" si="37"/>
        <v/>
      </c>
      <c r="AY24" s="16" t="str">
        <f t="shared" si="37"/>
        <v/>
      </c>
      <c r="AZ24" s="16" t="str">
        <f t="shared" si="37"/>
        <v/>
      </c>
      <c r="BA24" s="4"/>
      <c r="BB24" s="16" t="str">
        <f t="shared" si="35"/>
        <v/>
      </c>
      <c r="BE24" s="16">
        <f t="shared" si="25"/>
        <v>0</v>
      </c>
    </row>
    <row r="25" spans="1:57" s="25" customFormat="1" ht="14.25" customHeight="1" x14ac:dyDescent="0.15">
      <c r="A25" s="35" t="s">
        <v>324</v>
      </c>
      <c r="B25" s="23"/>
      <c r="C25" s="23"/>
      <c r="D25" s="23"/>
      <c r="E25" s="23"/>
      <c r="F25" s="23"/>
      <c r="G25" s="24"/>
      <c r="H25" s="23"/>
      <c r="I25" s="23"/>
      <c r="J25" s="23"/>
      <c r="L25" s="16">
        <v>19</v>
      </c>
      <c r="M25" s="16" t="str">
        <f>IF(L25&lt;=L$6,VLOOKUP(L25,申込一覧表!AO:AP,2,0),"")</f>
        <v/>
      </c>
      <c r="N25" s="16">
        <f>IF(L25&lt;=L$6,VLOOKUP(L25,申込一覧表!AO:AQ,3,0),0)</f>
        <v>0</v>
      </c>
      <c r="O25" s="28" t="str">
        <f t="shared" si="9"/>
        <v/>
      </c>
      <c r="P25" s="16" t="str">
        <f>IF(L25&lt;=L$6,VLOOKUP(L25,申込一覧表!AO:AV,8,0),"")</f>
        <v/>
      </c>
      <c r="Q25" s="16" t="str">
        <f>IF(L25&lt;=L$6,VLOOKUP(L25,申込一覧表!AO:AS,5,0),"")</f>
        <v/>
      </c>
      <c r="R25" s="16">
        <f t="shared" si="28"/>
        <v>60</v>
      </c>
      <c r="S25" s="16">
        <f t="shared" si="29"/>
        <v>64</v>
      </c>
      <c r="T25" s="16">
        <f t="shared" si="30"/>
        <v>32</v>
      </c>
      <c r="U25" s="16">
        <f t="shared" si="31"/>
        <v>0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>
        <v>19</v>
      </c>
      <c r="AI25" s="119" t="str">
        <f t="shared" si="22"/>
        <v/>
      </c>
      <c r="AR25" s="16">
        <f t="shared" si="19"/>
        <v>0</v>
      </c>
      <c r="AS25" s="16">
        <f t="shared" si="19"/>
        <v>0</v>
      </c>
      <c r="AT25" s="16">
        <f t="shared" si="19"/>
        <v>0</v>
      </c>
      <c r="AW25" s="16"/>
      <c r="AX25" s="16" t="str">
        <f t="shared" ref="AX25:AX40" si="38">IF(H25="","",VLOOKUP(H25,$O$7:$AH$131,20,0))</f>
        <v/>
      </c>
      <c r="AY25" s="16" t="str">
        <f t="shared" ref="AY25:AY40" si="39">IF(I25="","",VLOOKUP(I25,$O$7:$AH$131,20,0))</f>
        <v/>
      </c>
      <c r="AZ25" s="16" t="str">
        <f t="shared" ref="AZ25:AZ40" si="40">IF(J25="","",VLOOKUP(J25,$O$7:$AH$131,20,0))</f>
        <v/>
      </c>
      <c r="BA25" s="4"/>
      <c r="BE25" s="16">
        <f t="shared" si="25"/>
        <v>0</v>
      </c>
    </row>
    <row r="26" spans="1:57" ht="14.25" customHeight="1" x14ac:dyDescent="0.15">
      <c r="A26" s="20" t="str">
        <f>IF(B26="","",1)</f>
        <v/>
      </c>
      <c r="B26" s="27" t="str">
        <f>IF(C26="","",リレーオーダー用紙!$O$4)</f>
        <v/>
      </c>
      <c r="C26" s="160"/>
      <c r="D26" s="177" t="str">
        <f>IF(C26="","","100m")</f>
        <v/>
      </c>
      <c r="E26" s="166"/>
      <c r="F26" s="166"/>
      <c r="G26" s="99"/>
      <c r="H26" s="99"/>
      <c r="I26" s="99"/>
      <c r="J26" s="99"/>
      <c r="K26" s="53" t="str">
        <f>IF(COUNTIF(AD26:AG26,"&gt;1")&gt;0,"泳者重複!!","")</f>
        <v/>
      </c>
      <c r="L26" s="16">
        <v>20</v>
      </c>
      <c r="M26" s="16" t="str">
        <f>IF(L26&lt;=L$6,VLOOKUP(L26,申込一覧表!AO:AP,2,0),"")</f>
        <v/>
      </c>
      <c r="N26" s="16">
        <f>IF(L26&lt;=L$6,VLOOKUP(L26,申込一覧表!AO:AQ,3,0),0)</f>
        <v>0</v>
      </c>
      <c r="O26" s="28" t="str">
        <f t="shared" si="9"/>
        <v/>
      </c>
      <c r="P26" s="16" t="str">
        <f>IF(L26&lt;=L$6,VLOOKUP(L26,申込一覧表!AO:AV,8,0),"")</f>
        <v/>
      </c>
      <c r="Q26" s="16" t="str">
        <f>IF(L26&lt;=L$6,VLOOKUP(L26,申込一覧表!AO:AS,5,0),"")</f>
        <v/>
      </c>
      <c r="R26" s="16">
        <f t="shared" si="28"/>
        <v>60</v>
      </c>
      <c r="S26" s="16">
        <f t="shared" si="29"/>
        <v>64</v>
      </c>
      <c r="T26" s="16">
        <f t="shared" si="30"/>
        <v>32</v>
      </c>
      <c r="U26" s="16">
        <f t="shared" si="31"/>
        <v>0</v>
      </c>
      <c r="V26" s="16" t="str">
        <f t="shared" ref="V26:Y31" si="41">IF(G26="","",VLOOKUP(G26,$O$7:$P$132,2,0))</f>
        <v/>
      </c>
      <c r="W26" s="16" t="str">
        <f t="shared" si="41"/>
        <v/>
      </c>
      <c r="X26" s="16" t="str">
        <f t="shared" si="41"/>
        <v/>
      </c>
      <c r="Y26" s="16" t="str">
        <f t="shared" si="41"/>
        <v/>
      </c>
      <c r="AD26" s="16" t="str">
        <f t="shared" ref="AD26:AG31" si="42">IF(G26="","",VLOOKUP(G26,$O$7:$U$132,4,0))</f>
        <v/>
      </c>
      <c r="AE26" s="16" t="str">
        <f t="shared" si="42"/>
        <v/>
      </c>
      <c r="AF26" s="16" t="str">
        <f t="shared" si="42"/>
        <v/>
      </c>
      <c r="AG26" s="16" t="str">
        <f t="shared" si="42"/>
        <v/>
      </c>
      <c r="AH26" s="16">
        <v>20</v>
      </c>
      <c r="AI26" s="119" t="str">
        <f t="shared" si="22"/>
        <v/>
      </c>
      <c r="AJ26" s="16">
        <f>IF(AJ$6=$AI26,1,0)</f>
        <v>0</v>
      </c>
      <c r="AK26" s="16">
        <f t="shared" ref="AK26:AT42" si="43">IF(AK$6=$AI26,1,0)</f>
        <v>0</v>
      </c>
      <c r="AL26" s="16">
        <f t="shared" si="43"/>
        <v>0</v>
      </c>
      <c r="AM26" s="16">
        <f t="shared" si="43"/>
        <v>0</v>
      </c>
      <c r="AN26" s="16">
        <f t="shared" si="43"/>
        <v>0</v>
      </c>
      <c r="AO26" s="16">
        <f t="shared" si="43"/>
        <v>0</v>
      </c>
      <c r="AP26" s="16">
        <f t="shared" si="43"/>
        <v>0</v>
      </c>
      <c r="AQ26" s="16">
        <f t="shared" si="43"/>
        <v>0</v>
      </c>
      <c r="AR26" s="16">
        <f t="shared" si="19"/>
        <v>0</v>
      </c>
      <c r="AS26" s="16">
        <f t="shared" si="19"/>
        <v>0</v>
      </c>
      <c r="AT26" s="16">
        <f t="shared" si="19"/>
        <v>0</v>
      </c>
      <c r="AW26" s="16" t="str">
        <f t="shared" ref="AW26:AW34" si="44">IF(G26="","",VLOOKUP(G26,$O$7:$AH$131,20,0))</f>
        <v/>
      </c>
      <c r="AX26" s="16" t="str">
        <f t="shared" si="38"/>
        <v/>
      </c>
      <c r="AY26" s="16" t="str">
        <f t="shared" si="39"/>
        <v/>
      </c>
      <c r="AZ26" s="16" t="str">
        <f t="shared" si="40"/>
        <v/>
      </c>
      <c r="BA26" s="4" t="str">
        <f t="shared" si="12"/>
        <v>999:99.99</v>
      </c>
      <c r="BB26" s="16" t="str">
        <f>LEFT(D26,3)</f>
        <v/>
      </c>
      <c r="BE26" s="16">
        <f t="shared" si="25"/>
        <v>0</v>
      </c>
    </row>
    <row r="27" spans="1:57" ht="14.25" customHeight="1" x14ac:dyDescent="0.15">
      <c r="A27" s="20" t="str">
        <f>IF(B27="","",A26+1)</f>
        <v/>
      </c>
      <c r="B27" s="27" t="str">
        <f>IF(C27="","",リレーオーダー用紙!$O$4)</f>
        <v/>
      </c>
      <c r="C27" s="160"/>
      <c r="D27" s="177" t="str">
        <f t="shared" ref="D27:D33" si="45">IF(C27="","","100m")</f>
        <v/>
      </c>
      <c r="E27" s="166"/>
      <c r="F27" s="166"/>
      <c r="G27" s="99"/>
      <c r="H27" s="99"/>
      <c r="I27" s="99"/>
      <c r="J27" s="99"/>
      <c r="K27" s="53" t="str">
        <f t="shared" ref="K27:K33" si="46">IF(COUNTIF(AD27:AG27,"&gt;1")&gt;0,"泳者重複!!","")</f>
        <v/>
      </c>
      <c r="L27" s="16">
        <v>21</v>
      </c>
      <c r="M27" s="16" t="str">
        <f>IF(L27&lt;=L$6,VLOOKUP(L27,申込一覧表!AO:AP,2,0),"")</f>
        <v/>
      </c>
      <c r="N27" s="16">
        <f>IF(L27&lt;=L$6,VLOOKUP(L27,申込一覧表!AO:AQ,3,0),0)</f>
        <v>0</v>
      </c>
      <c r="O27" s="28" t="str">
        <f t="shared" si="9"/>
        <v/>
      </c>
      <c r="P27" s="16" t="str">
        <f>IF(L27&lt;=L$6,VLOOKUP(L27,申込一覧表!AO:AV,8,0),"")</f>
        <v/>
      </c>
      <c r="Q27" s="16" t="str">
        <f>IF(L27&lt;=L$6,VLOOKUP(L27,申込一覧表!AO:AS,5,0),"")</f>
        <v/>
      </c>
      <c r="R27" s="16">
        <f t="shared" si="28"/>
        <v>60</v>
      </c>
      <c r="S27" s="16">
        <f t="shared" si="29"/>
        <v>64</v>
      </c>
      <c r="T27" s="16">
        <f t="shared" si="30"/>
        <v>32</v>
      </c>
      <c r="U27" s="16">
        <f t="shared" si="31"/>
        <v>0</v>
      </c>
      <c r="V27" s="16" t="str">
        <f t="shared" si="41"/>
        <v/>
      </c>
      <c r="W27" s="16" t="str">
        <f t="shared" si="41"/>
        <v/>
      </c>
      <c r="X27" s="16" t="str">
        <f t="shared" si="41"/>
        <v/>
      </c>
      <c r="Y27" s="16" t="str">
        <f t="shared" si="41"/>
        <v/>
      </c>
      <c r="AD27" s="16" t="str">
        <f t="shared" si="42"/>
        <v/>
      </c>
      <c r="AE27" s="16" t="str">
        <f t="shared" si="42"/>
        <v/>
      </c>
      <c r="AF27" s="16" t="str">
        <f t="shared" si="42"/>
        <v/>
      </c>
      <c r="AG27" s="16" t="str">
        <f t="shared" si="42"/>
        <v/>
      </c>
      <c r="AH27" s="16">
        <v>21</v>
      </c>
      <c r="AI27" s="119" t="str">
        <f t="shared" si="22"/>
        <v/>
      </c>
      <c r="AJ27" s="16">
        <f t="shared" ref="AJ27:AJ33" si="47">IF(AJ$6=$AI27,1,0)</f>
        <v>0</v>
      </c>
      <c r="AK27" s="16">
        <f t="shared" si="43"/>
        <v>0</v>
      </c>
      <c r="AL27" s="16">
        <f t="shared" si="43"/>
        <v>0</v>
      </c>
      <c r="AM27" s="16">
        <f t="shared" si="43"/>
        <v>0</v>
      </c>
      <c r="AN27" s="16">
        <f t="shared" si="43"/>
        <v>0</v>
      </c>
      <c r="AO27" s="16">
        <f t="shared" si="43"/>
        <v>0</v>
      </c>
      <c r="AP27" s="16">
        <f t="shared" si="43"/>
        <v>0</v>
      </c>
      <c r="AQ27" s="16">
        <f t="shared" si="43"/>
        <v>0</v>
      </c>
      <c r="AR27" s="16">
        <f t="shared" si="19"/>
        <v>0</v>
      </c>
      <c r="AS27" s="16">
        <f t="shared" si="19"/>
        <v>0</v>
      </c>
      <c r="AT27" s="16">
        <f t="shared" si="19"/>
        <v>0</v>
      </c>
      <c r="AW27" s="16" t="str">
        <f t="shared" si="44"/>
        <v/>
      </c>
      <c r="AX27" s="16" t="str">
        <f t="shared" si="38"/>
        <v/>
      </c>
      <c r="AY27" s="16" t="str">
        <f t="shared" si="39"/>
        <v/>
      </c>
      <c r="AZ27" s="16" t="str">
        <f t="shared" si="40"/>
        <v/>
      </c>
      <c r="BA27" s="4" t="str">
        <f t="shared" si="12"/>
        <v>999:99.99</v>
      </c>
      <c r="BB27" s="16" t="str">
        <f t="shared" ref="BB27:BB33" si="48">LEFT(D27,3)</f>
        <v/>
      </c>
      <c r="BE27" s="16">
        <f t="shared" si="25"/>
        <v>0</v>
      </c>
    </row>
    <row r="28" spans="1:57" ht="14.25" customHeight="1" x14ac:dyDescent="0.15">
      <c r="A28" s="20" t="str">
        <f t="shared" ref="A28:A33" si="49">IF(B28="","",A27+1)</f>
        <v/>
      </c>
      <c r="B28" s="27" t="str">
        <f>IF(C28="","",リレーオーダー用紙!$O$4)</f>
        <v/>
      </c>
      <c r="C28" s="160"/>
      <c r="D28" s="177" t="str">
        <f t="shared" si="45"/>
        <v/>
      </c>
      <c r="E28" s="166"/>
      <c r="F28" s="166"/>
      <c r="G28" s="99"/>
      <c r="H28" s="99"/>
      <c r="I28" s="99"/>
      <c r="J28" s="99"/>
      <c r="K28" s="53" t="str">
        <f t="shared" si="46"/>
        <v/>
      </c>
      <c r="L28" s="16">
        <v>22</v>
      </c>
      <c r="M28" s="16" t="str">
        <f>IF(L28&lt;=L$6,VLOOKUP(L28,申込一覧表!AO:AP,2,0),"")</f>
        <v/>
      </c>
      <c r="N28" s="16">
        <f>IF(L28&lt;=L$6,VLOOKUP(L28,申込一覧表!AO:AQ,3,0),0)</f>
        <v>0</v>
      </c>
      <c r="O28" s="28" t="str">
        <f t="shared" si="9"/>
        <v/>
      </c>
      <c r="P28" s="16" t="str">
        <f>IF(L28&lt;=L$6,VLOOKUP(L28,申込一覧表!AO:AV,8,0),"")</f>
        <v/>
      </c>
      <c r="Q28" s="16" t="str">
        <f>IF(L28&lt;=L$6,VLOOKUP(L28,申込一覧表!AO:AS,5,0),"")</f>
        <v/>
      </c>
      <c r="R28" s="16">
        <f t="shared" si="28"/>
        <v>60</v>
      </c>
      <c r="S28" s="16">
        <f t="shared" si="29"/>
        <v>64</v>
      </c>
      <c r="T28" s="16">
        <f t="shared" si="30"/>
        <v>32</v>
      </c>
      <c r="U28" s="16">
        <f t="shared" si="31"/>
        <v>0</v>
      </c>
      <c r="V28" s="16" t="str">
        <f t="shared" si="41"/>
        <v/>
      </c>
      <c r="W28" s="16" t="str">
        <f t="shared" si="41"/>
        <v/>
      </c>
      <c r="X28" s="16" t="str">
        <f t="shared" si="41"/>
        <v/>
      </c>
      <c r="Y28" s="16" t="str">
        <f t="shared" si="41"/>
        <v/>
      </c>
      <c r="AD28" s="16" t="str">
        <f t="shared" si="42"/>
        <v/>
      </c>
      <c r="AE28" s="16" t="str">
        <f t="shared" si="42"/>
        <v/>
      </c>
      <c r="AF28" s="16" t="str">
        <f t="shared" si="42"/>
        <v/>
      </c>
      <c r="AG28" s="16" t="str">
        <f t="shared" si="42"/>
        <v/>
      </c>
      <c r="AH28" s="16">
        <v>22</v>
      </c>
      <c r="AI28" s="119" t="str">
        <f t="shared" si="22"/>
        <v/>
      </c>
      <c r="AJ28" s="16">
        <f t="shared" si="47"/>
        <v>0</v>
      </c>
      <c r="AK28" s="16">
        <f t="shared" si="43"/>
        <v>0</v>
      </c>
      <c r="AL28" s="16">
        <f t="shared" si="43"/>
        <v>0</v>
      </c>
      <c r="AM28" s="16">
        <f t="shared" si="43"/>
        <v>0</v>
      </c>
      <c r="AN28" s="16">
        <f t="shared" si="43"/>
        <v>0</v>
      </c>
      <c r="AO28" s="16">
        <f t="shared" si="43"/>
        <v>0</v>
      </c>
      <c r="AP28" s="16">
        <f t="shared" si="43"/>
        <v>0</v>
      </c>
      <c r="AQ28" s="16">
        <f t="shared" si="43"/>
        <v>0</v>
      </c>
      <c r="AR28" s="16">
        <f t="shared" si="19"/>
        <v>0</v>
      </c>
      <c r="AS28" s="16">
        <f t="shared" si="19"/>
        <v>0</v>
      </c>
      <c r="AT28" s="16">
        <f t="shared" si="19"/>
        <v>0</v>
      </c>
      <c r="AW28" s="16" t="str">
        <f t="shared" si="44"/>
        <v/>
      </c>
      <c r="AX28" s="16" t="str">
        <f t="shared" si="38"/>
        <v/>
      </c>
      <c r="AY28" s="16" t="str">
        <f t="shared" si="39"/>
        <v/>
      </c>
      <c r="AZ28" s="16" t="str">
        <f t="shared" si="40"/>
        <v/>
      </c>
      <c r="BA28" s="4" t="str">
        <f t="shared" si="12"/>
        <v>999:99.99</v>
      </c>
      <c r="BB28" s="16" t="str">
        <f t="shared" si="48"/>
        <v/>
      </c>
      <c r="BE28" s="16">
        <f t="shared" si="25"/>
        <v>0</v>
      </c>
    </row>
    <row r="29" spans="1:57" ht="14.25" customHeight="1" x14ac:dyDescent="0.15">
      <c r="A29" s="20" t="str">
        <f t="shared" si="49"/>
        <v/>
      </c>
      <c r="B29" s="27" t="str">
        <f>IF(C29="","",リレーオーダー用紙!$O$4)</f>
        <v/>
      </c>
      <c r="C29" s="160"/>
      <c r="D29" s="177" t="str">
        <f t="shared" si="45"/>
        <v/>
      </c>
      <c r="E29" s="166"/>
      <c r="F29" s="166"/>
      <c r="G29" s="99"/>
      <c r="H29" s="99"/>
      <c r="I29" s="99"/>
      <c r="J29" s="99"/>
      <c r="K29" s="53" t="str">
        <f t="shared" si="46"/>
        <v/>
      </c>
      <c r="L29" s="16">
        <v>23</v>
      </c>
      <c r="M29" s="16" t="str">
        <f>IF(L29&lt;=L$6,VLOOKUP(L29,申込一覧表!AO:AP,2,0),"")</f>
        <v/>
      </c>
      <c r="N29" s="16">
        <f>IF(L29&lt;=L$6,VLOOKUP(L29,申込一覧表!AO:AQ,3,0),0)</f>
        <v>0</v>
      </c>
      <c r="O29" s="28" t="str">
        <f t="shared" si="9"/>
        <v/>
      </c>
      <c r="P29" s="16" t="str">
        <f>IF(L29&lt;=L$6,VLOOKUP(L29,申込一覧表!AO:AV,8,0),"")</f>
        <v/>
      </c>
      <c r="Q29" s="16" t="str">
        <f>IF(L29&lt;=L$6,VLOOKUP(L29,申込一覧表!AO:AS,5,0),"")</f>
        <v/>
      </c>
      <c r="R29" s="16">
        <f t="shared" si="28"/>
        <v>60</v>
      </c>
      <c r="S29" s="16">
        <f t="shared" si="29"/>
        <v>64</v>
      </c>
      <c r="T29" s="16">
        <f t="shared" si="30"/>
        <v>32</v>
      </c>
      <c r="U29" s="16">
        <f t="shared" si="31"/>
        <v>0</v>
      </c>
      <c r="V29" s="16" t="str">
        <f t="shared" si="41"/>
        <v/>
      </c>
      <c r="W29" s="16" t="str">
        <f t="shared" si="41"/>
        <v/>
      </c>
      <c r="X29" s="16" t="str">
        <f t="shared" si="41"/>
        <v/>
      </c>
      <c r="Y29" s="16" t="str">
        <f t="shared" si="41"/>
        <v/>
      </c>
      <c r="AD29" s="16" t="str">
        <f t="shared" si="42"/>
        <v/>
      </c>
      <c r="AE29" s="16" t="str">
        <f t="shared" si="42"/>
        <v/>
      </c>
      <c r="AF29" s="16" t="str">
        <f t="shared" si="42"/>
        <v/>
      </c>
      <c r="AG29" s="16" t="str">
        <f t="shared" si="42"/>
        <v/>
      </c>
      <c r="AH29" s="16">
        <v>23</v>
      </c>
      <c r="AI29" s="119" t="str">
        <f t="shared" si="22"/>
        <v/>
      </c>
      <c r="AJ29" s="16">
        <f t="shared" si="47"/>
        <v>0</v>
      </c>
      <c r="AK29" s="16">
        <f t="shared" si="43"/>
        <v>0</v>
      </c>
      <c r="AL29" s="16">
        <f t="shared" si="43"/>
        <v>0</v>
      </c>
      <c r="AM29" s="16">
        <f t="shared" si="43"/>
        <v>0</v>
      </c>
      <c r="AN29" s="16">
        <f t="shared" si="43"/>
        <v>0</v>
      </c>
      <c r="AO29" s="16">
        <f t="shared" si="43"/>
        <v>0</v>
      </c>
      <c r="AP29" s="16">
        <f t="shared" si="43"/>
        <v>0</v>
      </c>
      <c r="AQ29" s="16">
        <f t="shared" si="43"/>
        <v>0</v>
      </c>
      <c r="AR29" s="16">
        <f t="shared" si="19"/>
        <v>0</v>
      </c>
      <c r="AS29" s="16">
        <f t="shared" si="19"/>
        <v>0</v>
      </c>
      <c r="AT29" s="16">
        <f t="shared" si="19"/>
        <v>0</v>
      </c>
      <c r="AW29" s="16" t="str">
        <f t="shared" si="44"/>
        <v/>
      </c>
      <c r="AX29" s="16" t="str">
        <f t="shared" si="38"/>
        <v/>
      </c>
      <c r="AY29" s="16" t="str">
        <f t="shared" si="39"/>
        <v/>
      </c>
      <c r="AZ29" s="16" t="str">
        <f t="shared" si="40"/>
        <v/>
      </c>
      <c r="BA29" s="4" t="str">
        <f t="shared" si="12"/>
        <v>999:99.99</v>
      </c>
      <c r="BB29" s="16" t="str">
        <f t="shared" si="48"/>
        <v/>
      </c>
      <c r="BE29" s="16">
        <f t="shared" si="25"/>
        <v>0</v>
      </c>
    </row>
    <row r="30" spans="1:57" ht="14.25" customHeight="1" x14ac:dyDescent="0.15">
      <c r="A30" s="20" t="str">
        <f t="shared" si="49"/>
        <v/>
      </c>
      <c r="B30" s="27" t="str">
        <f>IF(C30="","",リレーオーダー用紙!$O$4)</f>
        <v/>
      </c>
      <c r="C30" s="160"/>
      <c r="D30" s="177" t="str">
        <f t="shared" si="45"/>
        <v/>
      </c>
      <c r="E30" s="166"/>
      <c r="F30" s="166"/>
      <c r="G30" s="99"/>
      <c r="H30" s="99"/>
      <c r="I30" s="99"/>
      <c r="J30" s="99"/>
      <c r="K30" s="53" t="str">
        <f t="shared" si="46"/>
        <v/>
      </c>
      <c r="L30" s="16">
        <v>24</v>
      </c>
      <c r="M30" s="16" t="str">
        <f>IF(L30&lt;=L$6,VLOOKUP(L30,申込一覧表!AO:AP,2,0),"")</f>
        <v/>
      </c>
      <c r="N30" s="16">
        <f>IF(L30&lt;=L$6,VLOOKUP(L30,申込一覧表!AO:AQ,3,0),0)</f>
        <v>0</v>
      </c>
      <c r="O30" s="28" t="str">
        <f t="shared" si="9"/>
        <v/>
      </c>
      <c r="P30" s="16" t="str">
        <f>IF(L30&lt;=L$6,VLOOKUP(L30,申込一覧表!AO:AV,8,0),"")</f>
        <v/>
      </c>
      <c r="Q30" s="16" t="str">
        <f>IF(L30&lt;=L$6,VLOOKUP(L30,申込一覧表!AO:AS,5,0),"")</f>
        <v/>
      </c>
      <c r="R30" s="16">
        <f t="shared" si="28"/>
        <v>60</v>
      </c>
      <c r="S30" s="16">
        <f t="shared" si="29"/>
        <v>64</v>
      </c>
      <c r="T30" s="16">
        <f t="shared" si="30"/>
        <v>32</v>
      </c>
      <c r="U30" s="16">
        <f t="shared" si="31"/>
        <v>0</v>
      </c>
      <c r="V30" s="16" t="str">
        <f t="shared" si="41"/>
        <v/>
      </c>
      <c r="W30" s="16" t="str">
        <f t="shared" si="41"/>
        <v/>
      </c>
      <c r="X30" s="16" t="str">
        <f t="shared" si="41"/>
        <v/>
      </c>
      <c r="Y30" s="16" t="str">
        <f t="shared" si="41"/>
        <v/>
      </c>
      <c r="AD30" s="16" t="str">
        <f t="shared" si="42"/>
        <v/>
      </c>
      <c r="AE30" s="16" t="str">
        <f t="shared" si="42"/>
        <v/>
      </c>
      <c r="AF30" s="16" t="str">
        <f t="shared" si="42"/>
        <v/>
      </c>
      <c r="AG30" s="16" t="str">
        <f t="shared" si="42"/>
        <v/>
      </c>
      <c r="AH30" s="16">
        <v>24</v>
      </c>
      <c r="AI30" s="119" t="str">
        <f t="shared" si="22"/>
        <v/>
      </c>
      <c r="AJ30" s="16">
        <f t="shared" si="47"/>
        <v>0</v>
      </c>
      <c r="AK30" s="16">
        <f t="shared" si="43"/>
        <v>0</v>
      </c>
      <c r="AL30" s="16">
        <f t="shared" si="43"/>
        <v>0</v>
      </c>
      <c r="AM30" s="16">
        <f t="shared" si="43"/>
        <v>0</v>
      </c>
      <c r="AN30" s="16">
        <f t="shared" si="43"/>
        <v>0</v>
      </c>
      <c r="AO30" s="16">
        <f t="shared" si="43"/>
        <v>0</v>
      </c>
      <c r="AP30" s="16">
        <f t="shared" si="43"/>
        <v>0</v>
      </c>
      <c r="AQ30" s="16">
        <f t="shared" si="43"/>
        <v>0</v>
      </c>
      <c r="AR30" s="16">
        <f t="shared" si="19"/>
        <v>0</v>
      </c>
      <c r="AS30" s="16">
        <f t="shared" si="19"/>
        <v>0</v>
      </c>
      <c r="AT30" s="16">
        <f t="shared" si="19"/>
        <v>0</v>
      </c>
      <c r="AW30" s="16" t="str">
        <f t="shared" si="44"/>
        <v/>
      </c>
      <c r="AX30" s="16" t="str">
        <f t="shared" si="38"/>
        <v/>
      </c>
      <c r="AY30" s="16" t="str">
        <f t="shared" si="39"/>
        <v/>
      </c>
      <c r="AZ30" s="16" t="str">
        <f t="shared" si="40"/>
        <v/>
      </c>
      <c r="BA30" s="4" t="str">
        <f t="shared" si="12"/>
        <v>999:99.99</v>
      </c>
      <c r="BB30" s="16" t="str">
        <f t="shared" si="48"/>
        <v/>
      </c>
      <c r="BE30" s="16">
        <f t="shared" si="25"/>
        <v>0</v>
      </c>
    </row>
    <row r="31" spans="1:57" ht="14.25" customHeight="1" x14ac:dyDescent="0.15">
      <c r="A31" s="20" t="str">
        <f t="shared" si="49"/>
        <v/>
      </c>
      <c r="B31" s="27" t="str">
        <f>IF(C31="","",リレーオーダー用紙!$O$4)</f>
        <v/>
      </c>
      <c r="C31" s="160"/>
      <c r="D31" s="177" t="str">
        <f t="shared" si="45"/>
        <v/>
      </c>
      <c r="E31" s="166"/>
      <c r="F31" s="166"/>
      <c r="G31" s="99"/>
      <c r="H31" s="99"/>
      <c r="I31" s="99"/>
      <c r="J31" s="99"/>
      <c r="K31" s="53" t="str">
        <f t="shared" si="46"/>
        <v/>
      </c>
      <c r="L31" s="16">
        <v>25</v>
      </c>
      <c r="M31" s="16" t="str">
        <f>IF(L31&lt;=L$6,VLOOKUP(L31,申込一覧表!AO:AP,2,0),"")</f>
        <v/>
      </c>
      <c r="N31" s="16">
        <f>IF(L31&lt;=L$6,VLOOKUP(L31,申込一覧表!AO:AQ,3,0),0)</f>
        <v>0</v>
      </c>
      <c r="O31" s="28" t="str">
        <f t="shared" si="9"/>
        <v/>
      </c>
      <c r="P31" s="16" t="str">
        <f>IF(L31&lt;=L$6,VLOOKUP(L31,申込一覧表!AO:AV,8,0),"")</f>
        <v/>
      </c>
      <c r="Q31" s="16" t="str">
        <f>IF(L31&lt;=L$6,VLOOKUP(L31,申込一覧表!AO:AS,5,0),"")</f>
        <v/>
      </c>
      <c r="R31" s="16">
        <f t="shared" si="28"/>
        <v>60</v>
      </c>
      <c r="S31" s="16">
        <f t="shared" si="29"/>
        <v>64</v>
      </c>
      <c r="T31" s="16">
        <f t="shared" si="30"/>
        <v>32</v>
      </c>
      <c r="U31" s="16">
        <f t="shared" si="31"/>
        <v>0</v>
      </c>
      <c r="V31" s="16" t="str">
        <f t="shared" si="41"/>
        <v/>
      </c>
      <c r="W31" s="16" t="str">
        <f t="shared" si="41"/>
        <v/>
      </c>
      <c r="X31" s="16" t="str">
        <f t="shared" si="41"/>
        <v/>
      </c>
      <c r="Y31" s="16" t="str">
        <f t="shared" si="41"/>
        <v/>
      </c>
      <c r="AD31" s="16" t="str">
        <f t="shared" si="42"/>
        <v/>
      </c>
      <c r="AE31" s="16" t="str">
        <f t="shared" si="42"/>
        <v/>
      </c>
      <c r="AF31" s="16" t="str">
        <f t="shared" si="42"/>
        <v/>
      </c>
      <c r="AG31" s="16" t="str">
        <f t="shared" si="42"/>
        <v/>
      </c>
      <c r="AH31" s="16">
        <v>25</v>
      </c>
      <c r="AI31" s="119" t="str">
        <f t="shared" si="22"/>
        <v/>
      </c>
      <c r="AJ31" s="16">
        <f t="shared" si="47"/>
        <v>0</v>
      </c>
      <c r="AK31" s="16">
        <f t="shared" si="43"/>
        <v>0</v>
      </c>
      <c r="AL31" s="16">
        <f t="shared" si="43"/>
        <v>0</v>
      </c>
      <c r="AM31" s="16">
        <f t="shared" si="43"/>
        <v>0</v>
      </c>
      <c r="AN31" s="16">
        <f t="shared" si="43"/>
        <v>0</v>
      </c>
      <c r="AO31" s="16">
        <f t="shared" si="43"/>
        <v>0</v>
      </c>
      <c r="AP31" s="16">
        <f t="shared" si="43"/>
        <v>0</v>
      </c>
      <c r="AQ31" s="16">
        <f t="shared" si="43"/>
        <v>0</v>
      </c>
      <c r="AR31" s="16">
        <f t="shared" si="19"/>
        <v>0</v>
      </c>
      <c r="AS31" s="16">
        <f t="shared" si="19"/>
        <v>0</v>
      </c>
      <c r="AT31" s="16">
        <f t="shared" si="19"/>
        <v>0</v>
      </c>
      <c r="AW31" s="16" t="str">
        <f t="shared" si="44"/>
        <v/>
      </c>
      <c r="AX31" s="16" t="str">
        <f t="shared" si="38"/>
        <v/>
      </c>
      <c r="AY31" s="16" t="str">
        <f t="shared" si="39"/>
        <v/>
      </c>
      <c r="AZ31" s="16" t="str">
        <f t="shared" si="40"/>
        <v/>
      </c>
      <c r="BA31" s="4" t="str">
        <f t="shared" si="12"/>
        <v>999:99.99</v>
      </c>
      <c r="BB31" s="16" t="str">
        <f t="shared" si="48"/>
        <v/>
      </c>
      <c r="BE31" s="16">
        <f t="shared" si="25"/>
        <v>0</v>
      </c>
    </row>
    <row r="32" spans="1:57" ht="14.25" customHeight="1" x14ac:dyDescent="0.15">
      <c r="A32" s="20" t="str">
        <f t="shared" si="49"/>
        <v/>
      </c>
      <c r="B32" s="27" t="str">
        <f>IF(C32="","",リレーオーダー用紙!$O$4)</f>
        <v/>
      </c>
      <c r="C32" s="160"/>
      <c r="D32" s="177" t="str">
        <f t="shared" si="45"/>
        <v/>
      </c>
      <c r="E32" s="166"/>
      <c r="F32" s="166"/>
      <c r="G32" s="99"/>
      <c r="H32" s="99"/>
      <c r="I32" s="99"/>
      <c r="J32" s="99"/>
      <c r="K32" s="53"/>
      <c r="L32" s="16">
        <v>26</v>
      </c>
      <c r="M32" s="16" t="str">
        <f>IF(L32&lt;=L$6,VLOOKUP(L32,申込一覧表!AO:AP,2,0),"")</f>
        <v/>
      </c>
      <c r="N32" s="16">
        <f>IF(L32&lt;=L$6,VLOOKUP(L32,申込一覧表!AO:AQ,3,0),0)</f>
        <v>0</v>
      </c>
      <c r="O32" s="28" t="str">
        <f t="shared" si="9"/>
        <v/>
      </c>
      <c r="P32" s="16" t="str">
        <f>IF(L32&lt;=L$6,VLOOKUP(L32,申込一覧表!AO:AV,8,0),"")</f>
        <v/>
      </c>
      <c r="Q32" s="16" t="str">
        <f>IF(L32&lt;=L$6,VLOOKUP(L32,申込一覧表!AO:AS,5,0),"")</f>
        <v/>
      </c>
      <c r="R32" s="16">
        <f t="shared" ref="R32:R34" si="50">COUNTIF($G$7:$J$13,O32)+COUNTIF($G$26:$J$33,O32)</f>
        <v>60</v>
      </c>
      <c r="S32" s="16">
        <f t="shared" ref="S32:S34" si="51">COUNTIF($G$16:$J$23,O32)+COUNTIF($G$36:$J$43,O32)</f>
        <v>64</v>
      </c>
      <c r="T32" s="16">
        <f t="shared" ref="T32:T34" si="52">COUNTIF($G$46:$J$53,O32)</f>
        <v>32</v>
      </c>
      <c r="U32" s="16">
        <f t="shared" ref="U32:U34" si="53">COUNTIF($G$56:$J$63,_LM7)</f>
        <v>0</v>
      </c>
      <c r="V32" s="16" t="str">
        <f t="shared" ref="V32:V34" si="54">IF(G32="","",VLOOKUP(G32,$O$7:$P$132,2,0))</f>
        <v/>
      </c>
      <c r="W32" s="16" t="str">
        <f t="shared" ref="W32:W34" si="55">IF(H32="","",VLOOKUP(H32,$O$7:$P$132,2,0))</f>
        <v/>
      </c>
      <c r="X32" s="16" t="str">
        <f t="shared" ref="X32:X34" si="56">IF(I32="","",VLOOKUP(I32,$O$7:$P$132,2,0))</f>
        <v/>
      </c>
      <c r="Y32" s="16" t="str">
        <f t="shared" ref="Y32:Y34" si="57">IF(J32="","",VLOOKUP(J32,$O$7:$P$132,2,0))</f>
        <v/>
      </c>
      <c r="AH32" s="16">
        <v>26</v>
      </c>
      <c r="AI32" s="119" t="str">
        <f t="shared" si="22"/>
        <v/>
      </c>
      <c r="AJ32" s="16">
        <f t="shared" si="47"/>
        <v>0</v>
      </c>
      <c r="AK32" s="16">
        <f t="shared" si="43"/>
        <v>0</v>
      </c>
      <c r="AL32" s="16">
        <f t="shared" si="43"/>
        <v>0</v>
      </c>
      <c r="AM32" s="16">
        <f t="shared" si="43"/>
        <v>0</v>
      </c>
      <c r="AN32" s="16">
        <f t="shared" si="43"/>
        <v>0</v>
      </c>
      <c r="AO32" s="16">
        <f t="shared" si="43"/>
        <v>0</v>
      </c>
      <c r="AP32" s="16">
        <f t="shared" si="43"/>
        <v>0</v>
      </c>
      <c r="AQ32" s="16">
        <f t="shared" si="43"/>
        <v>0</v>
      </c>
      <c r="AR32" s="16">
        <f t="shared" si="19"/>
        <v>0</v>
      </c>
      <c r="AS32" s="16">
        <f t="shared" si="19"/>
        <v>0</v>
      </c>
      <c r="AT32" s="16">
        <f t="shared" si="19"/>
        <v>0</v>
      </c>
      <c r="AW32" s="16" t="str">
        <f t="shared" si="44"/>
        <v/>
      </c>
      <c r="AX32" s="16" t="str">
        <f t="shared" si="38"/>
        <v/>
      </c>
      <c r="AY32" s="16" t="str">
        <f t="shared" si="39"/>
        <v/>
      </c>
      <c r="AZ32" s="16" t="str">
        <f t="shared" si="40"/>
        <v/>
      </c>
      <c r="BA32" s="4" t="str">
        <f t="shared" ref="BA32" si="58">IF(E32="","999:99.99"," "&amp;LEFT(RIGHT("        "&amp;TEXT(E32,"0.00"),7),2)&amp;":"&amp;RIGHT(TEXT(E32,"0.00"),5))</f>
        <v>999:99.99</v>
      </c>
      <c r="BB32" s="16" t="str">
        <f t="shared" ref="BB32" si="59">LEFT(D32,3)</f>
        <v/>
      </c>
      <c r="BE32" s="16">
        <f t="shared" si="25"/>
        <v>0</v>
      </c>
    </row>
    <row r="33" spans="1:57" ht="14.25" customHeight="1" x14ac:dyDescent="0.15">
      <c r="A33" s="20" t="str">
        <f t="shared" si="49"/>
        <v/>
      </c>
      <c r="B33" s="27" t="str">
        <f>IF(C33="","",リレーオーダー用紙!$O$4)</f>
        <v/>
      </c>
      <c r="C33" s="160"/>
      <c r="D33" s="177" t="str">
        <f t="shared" si="45"/>
        <v/>
      </c>
      <c r="E33" s="166"/>
      <c r="F33" s="166"/>
      <c r="G33" s="99"/>
      <c r="H33" s="99"/>
      <c r="I33" s="99"/>
      <c r="J33" s="99"/>
      <c r="K33" s="53" t="str">
        <f t="shared" si="46"/>
        <v/>
      </c>
      <c r="L33" s="16">
        <v>27</v>
      </c>
      <c r="M33" s="16" t="str">
        <f>IF(L33&lt;=L$6,VLOOKUP(L33,申込一覧表!AO:AP,2,0),"")</f>
        <v/>
      </c>
      <c r="N33" s="16">
        <f>IF(L33&lt;=L$6,VLOOKUP(L33,申込一覧表!AO:AQ,3,0),0)</f>
        <v>0</v>
      </c>
      <c r="O33" s="28" t="str">
        <f t="shared" si="9"/>
        <v/>
      </c>
      <c r="P33" s="16" t="str">
        <f>IF(L33&lt;=L$6,VLOOKUP(L33,申込一覧表!AO:AV,8,0),"")</f>
        <v/>
      </c>
      <c r="Q33" s="16" t="str">
        <f>IF(L33&lt;=L$6,VLOOKUP(L33,申込一覧表!AO:AS,5,0),"")</f>
        <v/>
      </c>
      <c r="R33" s="16">
        <f t="shared" si="50"/>
        <v>60</v>
      </c>
      <c r="S33" s="16">
        <f t="shared" si="51"/>
        <v>64</v>
      </c>
      <c r="T33" s="16">
        <f t="shared" si="52"/>
        <v>32</v>
      </c>
      <c r="U33" s="16">
        <f t="shared" si="53"/>
        <v>0</v>
      </c>
      <c r="V33" s="16" t="str">
        <f t="shared" si="54"/>
        <v/>
      </c>
      <c r="W33" s="16" t="str">
        <f t="shared" si="55"/>
        <v/>
      </c>
      <c r="X33" s="16" t="str">
        <f t="shared" si="56"/>
        <v/>
      </c>
      <c r="Y33" s="16" t="str">
        <f t="shared" si="57"/>
        <v/>
      </c>
      <c r="AD33" s="16" t="str">
        <f>IF(G33="","",VLOOKUP(G33,$O$7:$U$132,4,0))</f>
        <v/>
      </c>
      <c r="AE33" s="16" t="str">
        <f>IF(H33="","",VLOOKUP(H33,$O$7:$U$132,4,0))</f>
        <v/>
      </c>
      <c r="AF33" s="16" t="str">
        <f>IF(I33="","",VLOOKUP(I33,$O$7:$U$132,4,0))</f>
        <v/>
      </c>
      <c r="AG33" s="16" t="str">
        <f>IF(J33="","",VLOOKUP(J33,$O$7:$U$132,4,0))</f>
        <v/>
      </c>
      <c r="AH33" s="16">
        <v>27</v>
      </c>
      <c r="AI33" s="119" t="str">
        <f t="shared" si="22"/>
        <v/>
      </c>
      <c r="AJ33" s="16">
        <f t="shared" si="47"/>
        <v>0</v>
      </c>
      <c r="AK33" s="16">
        <f t="shared" si="43"/>
        <v>0</v>
      </c>
      <c r="AL33" s="16">
        <f t="shared" si="43"/>
        <v>0</v>
      </c>
      <c r="AM33" s="16">
        <f t="shared" si="43"/>
        <v>0</v>
      </c>
      <c r="AN33" s="16">
        <f t="shared" si="43"/>
        <v>0</v>
      </c>
      <c r="AO33" s="16">
        <f t="shared" si="43"/>
        <v>0</v>
      </c>
      <c r="AP33" s="16">
        <f t="shared" si="43"/>
        <v>0</v>
      </c>
      <c r="AQ33" s="16">
        <f t="shared" si="43"/>
        <v>0</v>
      </c>
      <c r="AR33" s="16">
        <f t="shared" si="43"/>
        <v>0</v>
      </c>
      <c r="AS33" s="16">
        <f t="shared" si="43"/>
        <v>0</v>
      </c>
      <c r="AT33" s="16">
        <f t="shared" si="43"/>
        <v>0</v>
      </c>
      <c r="AW33" s="16" t="str">
        <f t="shared" si="44"/>
        <v/>
      </c>
      <c r="AX33" s="16" t="str">
        <f t="shared" si="38"/>
        <v/>
      </c>
      <c r="AY33" s="16" t="str">
        <f t="shared" si="39"/>
        <v/>
      </c>
      <c r="AZ33" s="16" t="str">
        <f t="shared" si="40"/>
        <v/>
      </c>
      <c r="BA33" s="4" t="str">
        <f t="shared" si="12"/>
        <v>999:99.99</v>
      </c>
      <c r="BB33" s="16" t="str">
        <f t="shared" si="48"/>
        <v/>
      </c>
      <c r="BE33" s="16">
        <f t="shared" si="25"/>
        <v>0</v>
      </c>
    </row>
    <row r="34" spans="1:57" s="26" customFormat="1" ht="14.25" customHeight="1" x14ac:dyDescent="0.15">
      <c r="A34" s="30"/>
      <c r="B34" s="31"/>
      <c r="C34" s="118"/>
      <c r="D34" s="32"/>
      <c r="E34" s="33"/>
      <c r="F34" s="33"/>
      <c r="G34" s="34"/>
      <c r="H34" s="34"/>
      <c r="I34" s="34"/>
      <c r="J34" s="34"/>
      <c r="K34" s="34">
        <f>COUNTA(C26:C33)</f>
        <v>0</v>
      </c>
      <c r="L34" s="16">
        <v>28</v>
      </c>
      <c r="M34" s="16" t="str">
        <f>IF(L34&lt;=L$6,VLOOKUP(L34,申込一覧表!AO:AP,2,0),"")</f>
        <v/>
      </c>
      <c r="N34" s="16">
        <f>IF(L34&lt;=L$6,VLOOKUP(L34,申込一覧表!AO:AQ,3,0),0)</f>
        <v>0</v>
      </c>
      <c r="O34" s="28" t="str">
        <f t="shared" si="9"/>
        <v/>
      </c>
      <c r="P34" s="16" t="str">
        <f>IF(L34&lt;=L$6,VLOOKUP(L34,申込一覧表!AO:AV,8,0),"")</f>
        <v/>
      </c>
      <c r="Q34" s="16" t="str">
        <f>IF(L34&lt;=L$6,VLOOKUP(L34,申込一覧表!AO:AS,5,0),"")</f>
        <v/>
      </c>
      <c r="R34" s="16">
        <f t="shared" si="50"/>
        <v>60</v>
      </c>
      <c r="S34" s="16">
        <f t="shared" si="51"/>
        <v>64</v>
      </c>
      <c r="T34" s="16">
        <f t="shared" si="52"/>
        <v>32</v>
      </c>
      <c r="U34" s="16">
        <f t="shared" si="53"/>
        <v>0</v>
      </c>
      <c r="V34" s="16" t="str">
        <f t="shared" si="54"/>
        <v/>
      </c>
      <c r="W34" s="16" t="str">
        <f t="shared" si="55"/>
        <v/>
      </c>
      <c r="X34" s="16" t="str">
        <f t="shared" si="56"/>
        <v/>
      </c>
      <c r="Y34" s="16" t="str">
        <f t="shared" si="57"/>
        <v/>
      </c>
      <c r="Z34" s="16"/>
      <c r="AA34" s="16"/>
      <c r="AB34" s="16"/>
      <c r="AC34" s="16"/>
      <c r="AD34" s="16"/>
      <c r="AE34" s="16"/>
      <c r="AF34" s="16"/>
      <c r="AG34" s="16"/>
      <c r="AH34" s="16">
        <v>28</v>
      </c>
      <c r="AI34" s="119" t="str">
        <f t="shared" si="22"/>
        <v/>
      </c>
      <c r="AJ34" s="26">
        <f t="shared" ref="AJ34:AQ34" si="60">SUM(AJ26:AJ33)</f>
        <v>0</v>
      </c>
      <c r="AK34" s="26">
        <f t="shared" si="60"/>
        <v>0</v>
      </c>
      <c r="AL34" s="26">
        <f t="shared" si="60"/>
        <v>0</v>
      </c>
      <c r="AM34" s="26">
        <f t="shared" si="60"/>
        <v>0</v>
      </c>
      <c r="AN34" s="26">
        <f t="shared" si="60"/>
        <v>0</v>
      </c>
      <c r="AO34" s="26">
        <f t="shared" si="60"/>
        <v>0</v>
      </c>
      <c r="AP34" s="26">
        <f t="shared" si="60"/>
        <v>0</v>
      </c>
      <c r="AQ34" s="26">
        <f t="shared" si="60"/>
        <v>0</v>
      </c>
      <c r="AR34" s="16">
        <f t="shared" si="43"/>
        <v>0</v>
      </c>
      <c r="AS34" s="16">
        <f t="shared" si="43"/>
        <v>0</v>
      </c>
      <c r="AT34" s="16">
        <f t="shared" si="43"/>
        <v>0</v>
      </c>
      <c r="AU34" s="26">
        <f>MAX(AJ34:AQ34)</f>
        <v>0</v>
      </c>
      <c r="AV34" s="26">
        <f>SUM(AJ34:AQ34)</f>
        <v>0</v>
      </c>
      <c r="AW34" s="16" t="str">
        <f t="shared" si="44"/>
        <v/>
      </c>
      <c r="AX34" s="16" t="str">
        <f t="shared" si="38"/>
        <v/>
      </c>
      <c r="AY34" s="16" t="str">
        <f t="shared" si="39"/>
        <v/>
      </c>
      <c r="AZ34" s="16" t="str">
        <f t="shared" si="40"/>
        <v/>
      </c>
      <c r="BA34" s="4"/>
      <c r="BE34" s="16">
        <f t="shared" si="25"/>
        <v>0</v>
      </c>
    </row>
    <row r="35" spans="1:57" s="25" customFormat="1" ht="14.25" customHeight="1" x14ac:dyDescent="0.15">
      <c r="A35" s="35" t="s">
        <v>325</v>
      </c>
      <c r="B35" s="23"/>
      <c r="C35" s="23"/>
      <c r="D35" s="23"/>
      <c r="E35" s="23"/>
      <c r="F35" s="23"/>
      <c r="G35" s="24"/>
      <c r="H35" s="23"/>
      <c r="I35" s="23"/>
      <c r="J35" s="23"/>
      <c r="L35" s="16">
        <v>29</v>
      </c>
      <c r="M35" s="16" t="str">
        <f>IF(L35&lt;=L$6,VLOOKUP(L35,申込一覧表!AO:AP,2,0),"")</f>
        <v/>
      </c>
      <c r="N35" s="16">
        <f>IF(L35&lt;=L$6,VLOOKUP(L35,申込一覧表!AO:AQ,3,0),0)</f>
        <v>0</v>
      </c>
      <c r="O35" s="28" t="str">
        <f t="shared" si="9"/>
        <v/>
      </c>
      <c r="P35" s="16" t="str">
        <f>IF(L35&lt;=L$6,VLOOKUP(L35,申込一覧表!AO:AV,8,0),"")</f>
        <v/>
      </c>
      <c r="Q35" s="16" t="str">
        <f>IF(L35&lt;=L$6,VLOOKUP(L35,申込一覧表!AO:AS,5,0),"")</f>
        <v/>
      </c>
      <c r="R35" s="16">
        <f t="shared" ref="R35:R40" si="61">COUNTIF($G$7:$J$13,O35)+COUNTIF($G$26:$J$33,O35)</f>
        <v>60</v>
      </c>
      <c r="S35" s="16">
        <f t="shared" ref="S35:S40" si="62">COUNTIF($G$16:$J$23,O35)+COUNTIF($G$36:$J$43,O35)</f>
        <v>64</v>
      </c>
      <c r="T35" s="16">
        <f t="shared" ref="T35:T40" si="63">COUNTIF($G$46:$J$53,O35)</f>
        <v>32</v>
      </c>
      <c r="U35" s="16">
        <f t="shared" ref="U35:U40" si="64">COUNTIF($G$56:$J$63,_LM7)</f>
        <v>0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29</v>
      </c>
      <c r="AI35" s="119" t="str">
        <f t="shared" si="22"/>
        <v/>
      </c>
      <c r="AR35" s="16"/>
      <c r="AS35" s="16"/>
      <c r="AT35" s="16"/>
      <c r="AW35" s="16"/>
      <c r="AX35" s="16" t="str">
        <f t="shared" si="38"/>
        <v/>
      </c>
      <c r="AY35" s="16" t="str">
        <f t="shared" si="39"/>
        <v/>
      </c>
      <c r="AZ35" s="16" t="str">
        <f t="shared" si="40"/>
        <v/>
      </c>
      <c r="BA35" s="4"/>
      <c r="BE35" s="16">
        <f t="shared" si="25"/>
        <v>0</v>
      </c>
    </row>
    <row r="36" spans="1:57" ht="14.25" customHeight="1" x14ac:dyDescent="0.15">
      <c r="A36" s="20" t="str">
        <f>IF(C36="","",1)</f>
        <v/>
      </c>
      <c r="B36" s="27" t="str">
        <f>IF(C36="","",リレーオーダー用紙!$O$4)</f>
        <v/>
      </c>
      <c r="C36" s="160"/>
      <c r="D36" s="177" t="str">
        <f>IF(C36="","","200m")</f>
        <v/>
      </c>
      <c r="E36" s="166"/>
      <c r="F36" s="166"/>
      <c r="G36" s="99"/>
      <c r="H36" s="99"/>
      <c r="I36" s="99"/>
      <c r="J36" s="99"/>
      <c r="K36" s="53" t="str">
        <f>IF(COUNTIF(AD36:AG36,"&gt;1")&gt;0,"泳者重複!!","")</f>
        <v/>
      </c>
      <c r="L36" s="16">
        <v>30</v>
      </c>
      <c r="M36" s="16" t="str">
        <f>IF(L36&lt;=L$6,VLOOKUP(L36,申込一覧表!AO:AP,2,0),"")</f>
        <v/>
      </c>
      <c r="N36" s="16">
        <f>IF(L36&lt;=L$6,VLOOKUP(L36,申込一覧表!AO:AQ,3,0),0)</f>
        <v>0</v>
      </c>
      <c r="O36" s="28" t="str">
        <f t="shared" si="9"/>
        <v/>
      </c>
      <c r="P36" s="16" t="str">
        <f>IF(L36&lt;=L$6,VLOOKUP(L36,申込一覧表!AO:AV,8,0),"")</f>
        <v/>
      </c>
      <c r="Q36" s="16" t="str">
        <f>IF(L36&lt;=L$6,VLOOKUP(L36,申込一覧表!AO:AS,5,0),"")</f>
        <v/>
      </c>
      <c r="R36" s="16">
        <f t="shared" si="61"/>
        <v>60</v>
      </c>
      <c r="S36" s="16">
        <f t="shared" si="62"/>
        <v>64</v>
      </c>
      <c r="T36" s="16">
        <f t="shared" si="63"/>
        <v>32</v>
      </c>
      <c r="U36" s="16">
        <f t="shared" si="64"/>
        <v>0</v>
      </c>
      <c r="V36" s="16" t="str">
        <f t="shared" ref="V36:Y40" si="65">IF(G36="","",VLOOKUP(G36,$O$7:$P$132,2,0))</f>
        <v/>
      </c>
      <c r="W36" s="16" t="str">
        <f t="shared" si="65"/>
        <v/>
      </c>
      <c r="X36" s="16" t="str">
        <f t="shared" si="65"/>
        <v/>
      </c>
      <c r="Y36" s="16" t="str">
        <f t="shared" si="65"/>
        <v/>
      </c>
      <c r="AD36" s="16" t="str">
        <f t="shared" ref="AD36:AG40" si="66">IF(G36="","",VLOOKUP(G36,$O$7:$U$132,5,0))</f>
        <v/>
      </c>
      <c r="AE36" s="16" t="str">
        <f t="shared" si="66"/>
        <v/>
      </c>
      <c r="AF36" s="16" t="str">
        <f t="shared" si="66"/>
        <v/>
      </c>
      <c r="AG36" s="16" t="str">
        <f t="shared" si="66"/>
        <v/>
      </c>
      <c r="AH36" s="16">
        <v>30</v>
      </c>
      <c r="AI36" s="119" t="str">
        <f t="shared" si="22"/>
        <v/>
      </c>
      <c r="AJ36" s="16">
        <f>IF(AJ$6=$AI36,1,0)</f>
        <v>0</v>
      </c>
      <c r="AK36" s="16">
        <f t="shared" ref="AK36:AT43" si="67">IF(AK$6=$AI36,1,0)</f>
        <v>0</v>
      </c>
      <c r="AL36" s="16">
        <f t="shared" si="67"/>
        <v>0</v>
      </c>
      <c r="AM36" s="16">
        <f t="shared" si="67"/>
        <v>0</v>
      </c>
      <c r="AN36" s="16">
        <f t="shared" si="67"/>
        <v>0</v>
      </c>
      <c r="AO36" s="16">
        <f t="shared" si="67"/>
        <v>0</v>
      </c>
      <c r="AP36" s="16">
        <f t="shared" si="67"/>
        <v>0</v>
      </c>
      <c r="AQ36" s="16">
        <f t="shared" si="67"/>
        <v>0</v>
      </c>
      <c r="AR36" s="16">
        <f t="shared" si="43"/>
        <v>0</v>
      </c>
      <c r="AS36" s="16">
        <f t="shared" si="43"/>
        <v>0</v>
      </c>
      <c r="AT36" s="16">
        <f t="shared" si="43"/>
        <v>0</v>
      </c>
      <c r="AW36" s="16" t="str">
        <f t="shared" ref="AW36:AW43" si="68">IF(G36="","",VLOOKUP(G36,$O$7:$AH$131,20,0))</f>
        <v/>
      </c>
      <c r="AX36" s="16" t="str">
        <f t="shared" si="38"/>
        <v/>
      </c>
      <c r="AY36" s="16" t="str">
        <f t="shared" si="39"/>
        <v/>
      </c>
      <c r="AZ36" s="16" t="str">
        <f t="shared" si="40"/>
        <v/>
      </c>
      <c r="BA36" s="4" t="str">
        <f t="shared" si="12"/>
        <v>999:99.99</v>
      </c>
      <c r="BB36" s="16" t="str">
        <f>LEFT(D36,3)</f>
        <v/>
      </c>
      <c r="BE36" s="16">
        <f t="shared" si="25"/>
        <v>0</v>
      </c>
    </row>
    <row r="37" spans="1:57" ht="14.25" customHeight="1" x14ac:dyDescent="0.15">
      <c r="A37" s="20" t="str">
        <f>IF(C37="","",A36+1)</f>
        <v/>
      </c>
      <c r="B37" s="27" t="str">
        <f>IF(C37="","",リレーオーダー用紙!$O$4)</f>
        <v/>
      </c>
      <c r="C37" s="160"/>
      <c r="D37" s="177" t="str">
        <f t="shared" ref="D37:D43" si="69">IF(C37="","","200m")</f>
        <v/>
      </c>
      <c r="E37" s="166"/>
      <c r="F37" s="166"/>
      <c r="G37" s="99"/>
      <c r="H37" s="99"/>
      <c r="I37" s="99"/>
      <c r="J37" s="99"/>
      <c r="K37" s="53" t="str">
        <f t="shared" ref="K37:K43" si="70">IF(COUNTIF(AD37:AG37,"&gt;1")&gt;0,"泳者重複!!","")</f>
        <v/>
      </c>
      <c r="L37" s="16">
        <v>31</v>
      </c>
      <c r="M37" s="16" t="str">
        <f>IF(L37&lt;=L$6,VLOOKUP(L37,申込一覧表!AO:AP,2,0),"")</f>
        <v/>
      </c>
      <c r="N37" s="16">
        <f>IF(L37&lt;=L$6,VLOOKUP(L37,申込一覧表!AO:AQ,3,0),0)</f>
        <v>0</v>
      </c>
      <c r="O37" s="28" t="str">
        <f t="shared" si="9"/>
        <v/>
      </c>
      <c r="P37" s="16" t="str">
        <f>IF(L37&lt;=L$6,VLOOKUP(L37,申込一覧表!AO:AV,8,0),"")</f>
        <v/>
      </c>
      <c r="Q37" s="16" t="str">
        <f>IF(L37&lt;=L$6,VLOOKUP(L37,申込一覧表!AO:AS,5,0),"")</f>
        <v/>
      </c>
      <c r="R37" s="16">
        <f t="shared" si="61"/>
        <v>60</v>
      </c>
      <c r="S37" s="16">
        <f t="shared" si="62"/>
        <v>64</v>
      </c>
      <c r="T37" s="16">
        <f t="shared" si="63"/>
        <v>32</v>
      </c>
      <c r="U37" s="16">
        <f t="shared" si="64"/>
        <v>0</v>
      </c>
      <c r="V37" s="16" t="str">
        <f t="shared" si="65"/>
        <v/>
      </c>
      <c r="W37" s="16" t="str">
        <f t="shared" si="65"/>
        <v/>
      </c>
      <c r="X37" s="16" t="str">
        <f t="shared" si="65"/>
        <v/>
      </c>
      <c r="Y37" s="16" t="str">
        <f t="shared" si="65"/>
        <v/>
      </c>
      <c r="AD37" s="16" t="str">
        <f t="shared" si="66"/>
        <v/>
      </c>
      <c r="AE37" s="16" t="str">
        <f t="shared" si="66"/>
        <v/>
      </c>
      <c r="AF37" s="16" t="str">
        <f t="shared" si="66"/>
        <v/>
      </c>
      <c r="AG37" s="16" t="str">
        <f t="shared" si="66"/>
        <v/>
      </c>
      <c r="AH37" s="16">
        <v>31</v>
      </c>
      <c r="AI37" s="119" t="str">
        <f t="shared" si="22"/>
        <v/>
      </c>
      <c r="AJ37" s="16">
        <f t="shared" ref="AJ37:AJ43" si="71">IF(AJ$6=$AI37,1,0)</f>
        <v>0</v>
      </c>
      <c r="AK37" s="16">
        <f t="shared" si="67"/>
        <v>0</v>
      </c>
      <c r="AL37" s="16">
        <f t="shared" si="67"/>
        <v>0</v>
      </c>
      <c r="AM37" s="16">
        <f t="shared" si="67"/>
        <v>0</v>
      </c>
      <c r="AN37" s="16">
        <f t="shared" si="67"/>
        <v>0</v>
      </c>
      <c r="AO37" s="16">
        <f t="shared" si="67"/>
        <v>0</v>
      </c>
      <c r="AP37" s="16">
        <f t="shared" si="67"/>
        <v>0</v>
      </c>
      <c r="AQ37" s="16">
        <f t="shared" si="67"/>
        <v>0</v>
      </c>
      <c r="AR37" s="16">
        <f t="shared" si="43"/>
        <v>0</v>
      </c>
      <c r="AS37" s="16">
        <f t="shared" si="43"/>
        <v>0</v>
      </c>
      <c r="AT37" s="16">
        <f t="shared" si="43"/>
        <v>0</v>
      </c>
      <c r="AW37" s="16" t="str">
        <f t="shared" si="68"/>
        <v/>
      </c>
      <c r="AX37" s="16" t="str">
        <f t="shared" si="38"/>
        <v/>
      </c>
      <c r="AY37" s="16" t="str">
        <f t="shared" si="39"/>
        <v/>
      </c>
      <c r="AZ37" s="16" t="str">
        <f t="shared" si="40"/>
        <v/>
      </c>
      <c r="BA37" s="4" t="str">
        <f t="shared" si="12"/>
        <v>999:99.99</v>
      </c>
      <c r="BB37" s="16" t="str">
        <f t="shared" ref="BB37:BB40" si="72">LEFT(D37,3)</f>
        <v/>
      </c>
      <c r="BE37" s="16">
        <f t="shared" si="25"/>
        <v>0</v>
      </c>
    </row>
    <row r="38" spans="1:57" ht="14.25" customHeight="1" x14ac:dyDescent="0.15">
      <c r="A38" s="20" t="str">
        <f t="shared" ref="A38:A43" si="73">IF(C38="","",A37+1)</f>
        <v/>
      </c>
      <c r="B38" s="27" t="str">
        <f>IF(C38="","",リレーオーダー用紙!$O$4)</f>
        <v/>
      </c>
      <c r="C38" s="160"/>
      <c r="D38" s="177" t="str">
        <f t="shared" si="69"/>
        <v/>
      </c>
      <c r="E38" s="166"/>
      <c r="F38" s="166"/>
      <c r="G38" s="99"/>
      <c r="H38" s="99"/>
      <c r="I38" s="99"/>
      <c r="J38" s="99"/>
      <c r="K38" s="53" t="str">
        <f t="shared" si="70"/>
        <v/>
      </c>
      <c r="L38" s="16">
        <v>32</v>
      </c>
      <c r="M38" s="16" t="str">
        <f>IF(L38&lt;=L$6,VLOOKUP(L38,申込一覧表!AO:AP,2,0),"")</f>
        <v/>
      </c>
      <c r="N38" s="16">
        <f>IF(L38&lt;=L$6,VLOOKUP(L38,申込一覧表!AO:AQ,3,0),0)</f>
        <v>0</v>
      </c>
      <c r="O38" s="28" t="str">
        <f t="shared" si="9"/>
        <v/>
      </c>
      <c r="P38" s="16" t="str">
        <f>IF(L38&lt;=L$6,VLOOKUP(L38,申込一覧表!AO:AV,8,0),"")</f>
        <v/>
      </c>
      <c r="Q38" s="16" t="str">
        <f>IF(L38&lt;=L$6,VLOOKUP(L38,申込一覧表!AO:AS,5,0),"")</f>
        <v/>
      </c>
      <c r="R38" s="16">
        <f t="shared" si="61"/>
        <v>60</v>
      </c>
      <c r="S38" s="16">
        <f t="shared" si="62"/>
        <v>64</v>
      </c>
      <c r="T38" s="16">
        <f t="shared" si="63"/>
        <v>32</v>
      </c>
      <c r="U38" s="16">
        <f t="shared" si="64"/>
        <v>0</v>
      </c>
      <c r="V38" s="16" t="str">
        <f t="shared" si="65"/>
        <v/>
      </c>
      <c r="W38" s="16" t="str">
        <f t="shared" si="65"/>
        <v/>
      </c>
      <c r="X38" s="16" t="str">
        <f t="shared" si="65"/>
        <v/>
      </c>
      <c r="Y38" s="16" t="str">
        <f t="shared" si="65"/>
        <v/>
      </c>
      <c r="AD38" s="16" t="str">
        <f t="shared" si="66"/>
        <v/>
      </c>
      <c r="AE38" s="16" t="str">
        <f t="shared" si="66"/>
        <v/>
      </c>
      <c r="AF38" s="16" t="str">
        <f t="shared" si="66"/>
        <v/>
      </c>
      <c r="AG38" s="16" t="str">
        <f t="shared" si="66"/>
        <v/>
      </c>
      <c r="AH38" s="16">
        <v>32</v>
      </c>
      <c r="AI38" s="119" t="str">
        <f t="shared" si="22"/>
        <v/>
      </c>
      <c r="AJ38" s="16">
        <f t="shared" si="71"/>
        <v>0</v>
      </c>
      <c r="AK38" s="16">
        <f t="shared" si="67"/>
        <v>0</v>
      </c>
      <c r="AL38" s="16">
        <f>IF(AL$6=$AI38,1,0)</f>
        <v>0</v>
      </c>
      <c r="AM38" s="16">
        <f t="shared" si="67"/>
        <v>0</v>
      </c>
      <c r="AN38" s="16">
        <f t="shared" si="67"/>
        <v>0</v>
      </c>
      <c r="AO38" s="16">
        <f t="shared" si="67"/>
        <v>0</v>
      </c>
      <c r="AP38" s="16">
        <f t="shared" si="67"/>
        <v>0</v>
      </c>
      <c r="AQ38" s="16">
        <f t="shared" si="67"/>
        <v>0</v>
      </c>
      <c r="AR38" s="16">
        <f t="shared" si="43"/>
        <v>0</v>
      </c>
      <c r="AS38" s="16">
        <f t="shared" si="43"/>
        <v>0</v>
      </c>
      <c r="AT38" s="16">
        <f t="shared" si="43"/>
        <v>0</v>
      </c>
      <c r="AW38" s="16" t="str">
        <f t="shared" si="68"/>
        <v/>
      </c>
      <c r="AX38" s="16" t="str">
        <f t="shared" si="38"/>
        <v/>
      </c>
      <c r="AY38" s="16" t="str">
        <f t="shared" si="39"/>
        <v/>
      </c>
      <c r="AZ38" s="16" t="str">
        <f t="shared" si="40"/>
        <v/>
      </c>
      <c r="BA38" s="4" t="str">
        <f t="shared" si="12"/>
        <v>999:99.99</v>
      </c>
      <c r="BB38" s="16" t="str">
        <f t="shared" si="72"/>
        <v/>
      </c>
      <c r="BE38" s="16">
        <f t="shared" si="25"/>
        <v>0</v>
      </c>
    </row>
    <row r="39" spans="1:57" ht="14.25" customHeight="1" x14ac:dyDescent="0.15">
      <c r="A39" s="20" t="str">
        <f t="shared" si="73"/>
        <v/>
      </c>
      <c r="B39" s="27" t="str">
        <f>IF(C39="","",リレーオーダー用紙!$O$4)</f>
        <v/>
      </c>
      <c r="C39" s="160"/>
      <c r="D39" s="177" t="str">
        <f t="shared" si="69"/>
        <v/>
      </c>
      <c r="E39" s="166"/>
      <c r="F39" s="166"/>
      <c r="G39" s="99"/>
      <c r="H39" s="99"/>
      <c r="I39" s="99"/>
      <c r="J39" s="99"/>
      <c r="K39" s="53" t="str">
        <f t="shared" si="70"/>
        <v/>
      </c>
      <c r="L39" s="16">
        <v>33</v>
      </c>
      <c r="M39" s="16" t="str">
        <f>IF(L39&lt;=L$6,VLOOKUP(L39,申込一覧表!AO:AP,2,0),"")</f>
        <v/>
      </c>
      <c r="N39" s="16">
        <f>IF(L39&lt;=L$6,VLOOKUP(L39,申込一覧表!AO:AQ,3,0),0)</f>
        <v>0</v>
      </c>
      <c r="O39" s="28" t="str">
        <f t="shared" si="9"/>
        <v/>
      </c>
      <c r="P39" s="16" t="str">
        <f>IF(L39&lt;=L$6,VLOOKUP(L39,申込一覧表!AO:AV,8,0),"")</f>
        <v/>
      </c>
      <c r="Q39" s="16" t="str">
        <f>IF(L39&lt;=L$6,VLOOKUP(L39,申込一覧表!AO:AS,5,0),"")</f>
        <v/>
      </c>
      <c r="R39" s="16">
        <f t="shared" si="61"/>
        <v>60</v>
      </c>
      <c r="S39" s="16">
        <f t="shared" si="62"/>
        <v>64</v>
      </c>
      <c r="T39" s="16">
        <f t="shared" si="63"/>
        <v>32</v>
      </c>
      <c r="U39" s="16">
        <f t="shared" si="64"/>
        <v>0</v>
      </c>
      <c r="V39" s="16" t="str">
        <f t="shared" si="65"/>
        <v/>
      </c>
      <c r="W39" s="16" t="str">
        <f t="shared" si="65"/>
        <v/>
      </c>
      <c r="X39" s="16" t="str">
        <f t="shared" si="65"/>
        <v/>
      </c>
      <c r="Y39" s="16" t="str">
        <f t="shared" si="65"/>
        <v/>
      </c>
      <c r="AD39" s="16" t="str">
        <f t="shared" si="66"/>
        <v/>
      </c>
      <c r="AE39" s="16" t="str">
        <f t="shared" si="66"/>
        <v/>
      </c>
      <c r="AF39" s="16" t="str">
        <f t="shared" si="66"/>
        <v/>
      </c>
      <c r="AG39" s="16" t="str">
        <f t="shared" si="66"/>
        <v/>
      </c>
      <c r="AH39" s="16">
        <v>33</v>
      </c>
      <c r="AI39" s="119" t="str">
        <f t="shared" si="22"/>
        <v/>
      </c>
      <c r="AJ39" s="16">
        <f t="shared" si="71"/>
        <v>0</v>
      </c>
      <c r="AK39" s="16">
        <f t="shared" si="67"/>
        <v>0</v>
      </c>
      <c r="AL39" s="16">
        <f t="shared" si="67"/>
        <v>0</v>
      </c>
      <c r="AM39" s="16">
        <f t="shared" si="67"/>
        <v>0</v>
      </c>
      <c r="AN39" s="16">
        <f t="shared" si="67"/>
        <v>0</v>
      </c>
      <c r="AO39" s="16">
        <f t="shared" si="67"/>
        <v>0</v>
      </c>
      <c r="AP39" s="16">
        <f t="shared" si="67"/>
        <v>0</v>
      </c>
      <c r="AQ39" s="16">
        <f t="shared" si="67"/>
        <v>0</v>
      </c>
      <c r="AR39" s="16">
        <f t="shared" si="43"/>
        <v>0</v>
      </c>
      <c r="AS39" s="16">
        <f t="shared" si="43"/>
        <v>0</v>
      </c>
      <c r="AT39" s="16">
        <f t="shared" si="43"/>
        <v>0</v>
      </c>
      <c r="AW39" s="16" t="str">
        <f t="shared" si="68"/>
        <v/>
      </c>
      <c r="AX39" s="16" t="str">
        <f t="shared" si="38"/>
        <v/>
      </c>
      <c r="AY39" s="16" t="str">
        <f t="shared" si="39"/>
        <v/>
      </c>
      <c r="AZ39" s="16" t="str">
        <f t="shared" si="40"/>
        <v/>
      </c>
      <c r="BA39" s="4" t="str">
        <f t="shared" si="12"/>
        <v>999:99.99</v>
      </c>
      <c r="BB39" s="16" t="str">
        <f t="shared" si="72"/>
        <v/>
      </c>
      <c r="BE39" s="16">
        <f t="shared" si="25"/>
        <v>0</v>
      </c>
    </row>
    <row r="40" spans="1:57" ht="14.25" customHeight="1" x14ac:dyDescent="0.15">
      <c r="A40" s="20" t="str">
        <f t="shared" si="73"/>
        <v/>
      </c>
      <c r="B40" s="27" t="str">
        <f>IF(C40="","",リレーオーダー用紙!$O$4)</f>
        <v/>
      </c>
      <c r="C40" s="160"/>
      <c r="D40" s="177" t="str">
        <f t="shared" si="69"/>
        <v/>
      </c>
      <c r="E40" s="166"/>
      <c r="F40" s="166"/>
      <c r="G40" s="99"/>
      <c r="H40" s="99"/>
      <c r="I40" s="99"/>
      <c r="J40" s="99"/>
      <c r="K40" s="53" t="str">
        <f t="shared" si="70"/>
        <v/>
      </c>
      <c r="L40" s="16">
        <v>34</v>
      </c>
      <c r="M40" s="16" t="str">
        <f>IF(L40&lt;=L$6,VLOOKUP(L40,申込一覧表!AO:AP,2,0),"")</f>
        <v/>
      </c>
      <c r="N40" s="16">
        <f>IF(L40&lt;=L$6,VLOOKUP(L40,申込一覧表!AO:AQ,3,0),0)</f>
        <v>0</v>
      </c>
      <c r="O40" s="28" t="str">
        <f t="shared" si="9"/>
        <v/>
      </c>
      <c r="P40" s="16" t="str">
        <f>IF(L40&lt;=L$6,VLOOKUP(L40,申込一覧表!AO:AV,8,0),"")</f>
        <v/>
      </c>
      <c r="Q40" s="16" t="str">
        <f>IF(L40&lt;=L$6,VLOOKUP(L40,申込一覧表!AO:AS,5,0),"")</f>
        <v/>
      </c>
      <c r="R40" s="16">
        <f t="shared" si="61"/>
        <v>60</v>
      </c>
      <c r="S40" s="16">
        <f t="shared" si="62"/>
        <v>64</v>
      </c>
      <c r="T40" s="16">
        <f t="shared" si="63"/>
        <v>32</v>
      </c>
      <c r="U40" s="16">
        <f t="shared" si="64"/>
        <v>0</v>
      </c>
      <c r="V40" s="16" t="str">
        <f t="shared" si="65"/>
        <v/>
      </c>
      <c r="W40" s="16" t="str">
        <f t="shared" si="65"/>
        <v/>
      </c>
      <c r="X40" s="16" t="str">
        <f t="shared" si="65"/>
        <v/>
      </c>
      <c r="Y40" s="16" t="str">
        <f t="shared" si="65"/>
        <v/>
      </c>
      <c r="AD40" s="16" t="str">
        <f t="shared" si="66"/>
        <v/>
      </c>
      <c r="AE40" s="16" t="str">
        <f t="shared" si="66"/>
        <v/>
      </c>
      <c r="AF40" s="16" t="str">
        <f t="shared" si="66"/>
        <v/>
      </c>
      <c r="AG40" s="16" t="str">
        <f t="shared" si="66"/>
        <v/>
      </c>
      <c r="AH40" s="16">
        <v>34</v>
      </c>
      <c r="AI40" s="119" t="str">
        <f t="shared" si="22"/>
        <v/>
      </c>
      <c r="AJ40" s="16">
        <f t="shared" si="71"/>
        <v>0</v>
      </c>
      <c r="AK40" s="16">
        <f t="shared" si="67"/>
        <v>0</v>
      </c>
      <c r="AL40" s="16">
        <f t="shared" si="67"/>
        <v>0</v>
      </c>
      <c r="AM40" s="16">
        <f t="shared" si="67"/>
        <v>0</v>
      </c>
      <c r="AN40" s="16">
        <f t="shared" si="67"/>
        <v>0</v>
      </c>
      <c r="AO40" s="16">
        <f t="shared" si="67"/>
        <v>0</v>
      </c>
      <c r="AP40" s="16">
        <f t="shared" si="67"/>
        <v>0</v>
      </c>
      <c r="AQ40" s="16">
        <f t="shared" si="67"/>
        <v>0</v>
      </c>
      <c r="AR40" s="16">
        <f t="shared" si="43"/>
        <v>0</v>
      </c>
      <c r="AS40" s="16">
        <f t="shared" si="43"/>
        <v>0</v>
      </c>
      <c r="AT40" s="16">
        <f t="shared" si="43"/>
        <v>0</v>
      </c>
      <c r="AW40" s="16" t="str">
        <f t="shared" si="68"/>
        <v/>
      </c>
      <c r="AX40" s="16" t="str">
        <f t="shared" si="38"/>
        <v/>
      </c>
      <c r="AY40" s="16" t="str">
        <f t="shared" si="39"/>
        <v/>
      </c>
      <c r="AZ40" s="16" t="str">
        <f t="shared" si="40"/>
        <v/>
      </c>
      <c r="BA40" s="4" t="str">
        <f t="shared" si="12"/>
        <v>999:99.99</v>
      </c>
      <c r="BB40" s="16" t="str">
        <f t="shared" si="72"/>
        <v/>
      </c>
      <c r="BE40" s="16">
        <f t="shared" si="25"/>
        <v>0</v>
      </c>
    </row>
    <row r="41" spans="1:57" ht="14.25" customHeight="1" x14ac:dyDescent="0.15">
      <c r="A41" s="20" t="str">
        <f t="shared" si="73"/>
        <v/>
      </c>
      <c r="B41" s="27" t="str">
        <f>IF(C41="","",リレーオーダー用紙!$O$4)</f>
        <v/>
      </c>
      <c r="C41" s="160"/>
      <c r="D41" s="177" t="str">
        <f t="shared" si="69"/>
        <v/>
      </c>
      <c r="E41" s="166"/>
      <c r="F41" s="166"/>
      <c r="G41" s="99"/>
      <c r="H41" s="99"/>
      <c r="I41" s="99"/>
      <c r="J41" s="99"/>
      <c r="K41" s="53"/>
      <c r="L41" s="16">
        <v>35</v>
      </c>
      <c r="M41" s="16" t="str">
        <f>IF(L41&lt;=L$6,VLOOKUP(L41,申込一覧表!AO:AP,2,0),"")</f>
        <v/>
      </c>
      <c r="N41" s="16">
        <f>IF(L41&lt;=L$6,VLOOKUP(L41,申込一覧表!AO:AQ,3,0),0)</f>
        <v>0</v>
      </c>
      <c r="O41" s="28" t="str">
        <f t="shared" si="9"/>
        <v/>
      </c>
      <c r="P41" s="16" t="str">
        <f>IF(L41&lt;=L$6,VLOOKUP(L41,申込一覧表!AO:AV,8,0),"")</f>
        <v/>
      </c>
      <c r="Q41" s="16" t="str">
        <f>IF(L41&lt;=L$6,VLOOKUP(L41,申込一覧表!AO:AS,5,0),"")</f>
        <v/>
      </c>
      <c r="AH41" s="16">
        <v>35</v>
      </c>
      <c r="AI41" s="119" t="str">
        <f t="shared" si="22"/>
        <v/>
      </c>
      <c r="AJ41" s="16">
        <f t="shared" si="71"/>
        <v>0</v>
      </c>
      <c r="AK41" s="16">
        <f t="shared" si="67"/>
        <v>0</v>
      </c>
      <c r="AL41" s="16">
        <f t="shared" si="67"/>
        <v>0</v>
      </c>
      <c r="AM41" s="16">
        <f t="shared" si="67"/>
        <v>0</v>
      </c>
      <c r="AN41" s="16">
        <f t="shared" si="67"/>
        <v>0</v>
      </c>
      <c r="AO41" s="16">
        <f t="shared" si="67"/>
        <v>0</v>
      </c>
      <c r="AP41" s="16">
        <f t="shared" si="67"/>
        <v>0</v>
      </c>
      <c r="AQ41" s="16">
        <f t="shared" si="67"/>
        <v>0</v>
      </c>
      <c r="AR41" s="16">
        <f t="shared" si="43"/>
        <v>0</v>
      </c>
      <c r="AS41" s="16">
        <f t="shared" si="43"/>
        <v>0</v>
      </c>
      <c r="AT41" s="16">
        <f t="shared" si="43"/>
        <v>0</v>
      </c>
      <c r="AW41" s="16" t="str">
        <f t="shared" si="68"/>
        <v/>
      </c>
      <c r="BA41" s="4" t="str">
        <f t="shared" ref="BA41:BA43" si="74">IF(E41="","999:99.99"," "&amp;LEFT(RIGHT("        "&amp;TEXT(E41,"0.00"),7),2)&amp;":"&amp;RIGHT(TEXT(E41,"0.00"),5))</f>
        <v>999:99.99</v>
      </c>
      <c r="BB41" s="16" t="str">
        <f t="shared" ref="BB41:BB43" si="75">LEFT(D41,3)</f>
        <v/>
      </c>
      <c r="BE41" s="16">
        <f t="shared" si="25"/>
        <v>0</v>
      </c>
    </row>
    <row r="42" spans="1:57" ht="14.25" customHeight="1" x14ac:dyDescent="0.15">
      <c r="A42" s="20" t="str">
        <f t="shared" si="73"/>
        <v/>
      </c>
      <c r="B42" s="27" t="str">
        <f>IF(C42="","",リレーオーダー用紙!$O$4)</f>
        <v/>
      </c>
      <c r="C42" s="160"/>
      <c r="D42" s="177" t="str">
        <f t="shared" si="69"/>
        <v/>
      </c>
      <c r="E42" s="166"/>
      <c r="F42" s="166"/>
      <c r="G42" s="99"/>
      <c r="H42" s="99"/>
      <c r="I42" s="99"/>
      <c r="J42" s="99"/>
      <c r="K42" s="53" t="str">
        <f t="shared" si="70"/>
        <v/>
      </c>
      <c r="L42" s="16">
        <v>36</v>
      </c>
      <c r="M42" s="16" t="str">
        <f>IF(L42&lt;=L$6,VLOOKUP(L42,申込一覧表!AO:AP,2,0),"")</f>
        <v/>
      </c>
      <c r="N42" s="16">
        <f>IF(L42&lt;=L$6,VLOOKUP(L42,申込一覧表!AO:AQ,3,0),0)</f>
        <v>0</v>
      </c>
      <c r="O42" s="28" t="str">
        <f t="shared" si="9"/>
        <v/>
      </c>
      <c r="P42" s="16" t="str">
        <f>IF(L42&lt;=L$6,VLOOKUP(L42,申込一覧表!AO:AV,8,0),"")</f>
        <v/>
      </c>
      <c r="Q42" s="16" t="str">
        <f>IF(L42&lt;=L$6,VLOOKUP(L42,申込一覧表!AO:AS,5,0),"")</f>
        <v/>
      </c>
      <c r="R42" s="16">
        <f t="shared" ref="R42:R50" si="76">COUNTIF($G$7:$J$13,O42)+COUNTIF($G$26:$J$33,O42)</f>
        <v>60</v>
      </c>
      <c r="S42" s="16">
        <f t="shared" ref="S42:S50" si="77">COUNTIF($G$16:$J$23,O42)+COUNTIF($G$36:$J$43,O42)</f>
        <v>64</v>
      </c>
      <c r="T42" s="16">
        <f t="shared" ref="T42:T49" si="78">COUNTIF($G$46:$J$53,O42)</f>
        <v>32</v>
      </c>
      <c r="U42" s="16">
        <f t="shared" ref="U42:U50" si="79">COUNTIF($G$56:$J$63,_LM7)</f>
        <v>0</v>
      </c>
      <c r="V42" s="16" t="str">
        <f t="shared" ref="V42:Y43" si="80">IF(G42="","",VLOOKUP(G42,$O$7:$P$132,2,0))</f>
        <v/>
      </c>
      <c r="W42" s="16" t="str">
        <f t="shared" si="80"/>
        <v/>
      </c>
      <c r="X42" s="16" t="str">
        <f t="shared" si="80"/>
        <v/>
      </c>
      <c r="Y42" s="16" t="str">
        <f t="shared" si="80"/>
        <v/>
      </c>
      <c r="AD42" s="16" t="str">
        <f t="shared" ref="AD42:AG43" si="81">IF(G42="","",VLOOKUP(G42,$O$7:$U$132,5,0))</f>
        <v/>
      </c>
      <c r="AE42" s="16" t="str">
        <f t="shared" si="81"/>
        <v/>
      </c>
      <c r="AF42" s="16" t="str">
        <f t="shared" si="81"/>
        <v/>
      </c>
      <c r="AG42" s="16" t="str">
        <f t="shared" si="81"/>
        <v/>
      </c>
      <c r="AH42" s="16">
        <v>36</v>
      </c>
      <c r="AI42" s="119" t="str">
        <f t="shared" si="22"/>
        <v/>
      </c>
      <c r="AJ42" s="16">
        <f t="shared" si="71"/>
        <v>0</v>
      </c>
      <c r="AK42" s="16">
        <f t="shared" si="67"/>
        <v>0</v>
      </c>
      <c r="AL42" s="16">
        <f t="shared" si="67"/>
        <v>0</v>
      </c>
      <c r="AM42" s="16">
        <f t="shared" si="67"/>
        <v>0</v>
      </c>
      <c r="AN42" s="16">
        <f t="shared" si="67"/>
        <v>0</v>
      </c>
      <c r="AO42" s="16">
        <f t="shared" si="67"/>
        <v>0</v>
      </c>
      <c r="AP42" s="16">
        <f t="shared" si="67"/>
        <v>0</v>
      </c>
      <c r="AQ42" s="16">
        <f t="shared" si="67"/>
        <v>0</v>
      </c>
      <c r="AR42" s="16">
        <f t="shared" si="43"/>
        <v>0</v>
      </c>
      <c r="AS42" s="16">
        <f t="shared" si="43"/>
        <v>0</v>
      </c>
      <c r="AT42" s="16">
        <f t="shared" si="43"/>
        <v>0</v>
      </c>
      <c r="AW42" s="16" t="str">
        <f t="shared" si="68"/>
        <v/>
      </c>
      <c r="AX42" s="16" t="str">
        <f t="shared" ref="AX42:AX59" si="82">IF(H42="","",VLOOKUP(H42,$O$7:$AH$131,20,0))</f>
        <v/>
      </c>
      <c r="AY42" s="16" t="str">
        <f t="shared" ref="AY42:AY59" si="83">IF(I42="","",VLOOKUP(I42,$O$7:$AH$131,20,0))</f>
        <v/>
      </c>
      <c r="AZ42" s="16" t="str">
        <f t="shared" ref="AZ42:AZ59" si="84">IF(J42="","",VLOOKUP(J42,$O$7:$AH$131,20,0))</f>
        <v/>
      </c>
      <c r="BA42" s="4" t="str">
        <f t="shared" si="74"/>
        <v>999:99.99</v>
      </c>
      <c r="BB42" s="16" t="str">
        <f t="shared" si="75"/>
        <v/>
      </c>
      <c r="BE42" s="16">
        <f t="shared" si="25"/>
        <v>0</v>
      </c>
    </row>
    <row r="43" spans="1:57" ht="14.25" customHeight="1" x14ac:dyDescent="0.15">
      <c r="A43" s="20" t="str">
        <f t="shared" si="73"/>
        <v/>
      </c>
      <c r="B43" s="27" t="str">
        <f>IF(C43="","",リレーオーダー用紙!$O$4)</f>
        <v/>
      </c>
      <c r="C43" s="160"/>
      <c r="D43" s="177" t="str">
        <f t="shared" si="69"/>
        <v/>
      </c>
      <c r="E43" s="166"/>
      <c r="F43" s="166"/>
      <c r="G43" s="99"/>
      <c r="H43" s="99"/>
      <c r="I43" s="99"/>
      <c r="J43" s="99"/>
      <c r="K43" s="53" t="str">
        <f t="shared" si="70"/>
        <v/>
      </c>
      <c r="L43" s="16">
        <v>37</v>
      </c>
      <c r="M43" s="16" t="str">
        <f>IF(L43&lt;=L$6,VLOOKUP(L43,申込一覧表!AO:AP,2,0),"")</f>
        <v/>
      </c>
      <c r="N43" s="16">
        <f>IF(L43&lt;=L$6,VLOOKUP(L43,申込一覧表!AO:AQ,3,0),0)</f>
        <v>0</v>
      </c>
      <c r="O43" s="28" t="str">
        <f t="shared" si="9"/>
        <v/>
      </c>
      <c r="P43" s="16" t="str">
        <f>IF(L43&lt;=L$6,VLOOKUP(L43,申込一覧表!AO:AV,8,0),"")</f>
        <v/>
      </c>
      <c r="Q43" s="16" t="str">
        <f>IF(L43&lt;=L$6,VLOOKUP(L43,申込一覧表!AO:AS,5,0),"")</f>
        <v/>
      </c>
      <c r="R43" s="16">
        <f t="shared" si="76"/>
        <v>60</v>
      </c>
      <c r="S43" s="16">
        <f t="shared" si="77"/>
        <v>64</v>
      </c>
      <c r="T43" s="16">
        <f t="shared" si="78"/>
        <v>32</v>
      </c>
      <c r="U43" s="16">
        <f t="shared" si="79"/>
        <v>0</v>
      </c>
      <c r="V43" s="16" t="str">
        <f t="shared" si="80"/>
        <v/>
      </c>
      <c r="W43" s="16" t="str">
        <f t="shared" si="80"/>
        <v/>
      </c>
      <c r="X43" s="16" t="str">
        <f t="shared" si="80"/>
        <v/>
      </c>
      <c r="Y43" s="16" t="str">
        <f t="shared" si="80"/>
        <v/>
      </c>
      <c r="AD43" s="16" t="str">
        <f t="shared" si="81"/>
        <v/>
      </c>
      <c r="AE43" s="16" t="str">
        <f t="shared" si="81"/>
        <v/>
      </c>
      <c r="AF43" s="16" t="str">
        <f t="shared" si="81"/>
        <v/>
      </c>
      <c r="AG43" s="16" t="str">
        <f t="shared" si="81"/>
        <v/>
      </c>
      <c r="AH43" s="16">
        <v>37</v>
      </c>
      <c r="AI43" s="119" t="str">
        <f t="shared" si="22"/>
        <v/>
      </c>
      <c r="AJ43" s="16">
        <f t="shared" si="71"/>
        <v>0</v>
      </c>
      <c r="AK43" s="16">
        <f t="shared" si="67"/>
        <v>0</v>
      </c>
      <c r="AL43" s="16">
        <f t="shared" si="67"/>
        <v>0</v>
      </c>
      <c r="AM43" s="16">
        <f t="shared" si="67"/>
        <v>0</v>
      </c>
      <c r="AN43" s="16">
        <f t="shared" si="67"/>
        <v>0</v>
      </c>
      <c r="AO43" s="16">
        <f t="shared" si="67"/>
        <v>0</v>
      </c>
      <c r="AP43" s="16">
        <f t="shared" si="67"/>
        <v>0</v>
      </c>
      <c r="AQ43" s="16">
        <f t="shared" si="67"/>
        <v>0</v>
      </c>
      <c r="AR43" s="16">
        <f t="shared" si="67"/>
        <v>0</v>
      </c>
      <c r="AS43" s="16">
        <f t="shared" si="67"/>
        <v>0</v>
      </c>
      <c r="AT43" s="16">
        <f t="shared" si="67"/>
        <v>0</v>
      </c>
      <c r="AW43" s="16" t="str">
        <f t="shared" si="68"/>
        <v/>
      </c>
      <c r="AX43" s="16" t="str">
        <f t="shared" si="82"/>
        <v/>
      </c>
      <c r="AY43" s="16" t="str">
        <f t="shared" si="83"/>
        <v/>
      </c>
      <c r="AZ43" s="16" t="str">
        <f t="shared" si="84"/>
        <v/>
      </c>
      <c r="BA43" s="4" t="str">
        <f t="shared" si="74"/>
        <v>999:99.99</v>
      </c>
      <c r="BB43" s="16" t="str">
        <f t="shared" si="75"/>
        <v/>
      </c>
      <c r="BE43" s="16">
        <f t="shared" si="25"/>
        <v>0</v>
      </c>
    </row>
    <row r="44" spans="1:57" s="26" customFormat="1" ht="13.95" customHeight="1" x14ac:dyDescent="0.15">
      <c r="A44" s="30"/>
      <c r="B44" s="31"/>
      <c r="C44" s="118"/>
      <c r="D44" s="32"/>
      <c r="E44" s="33"/>
      <c r="F44" s="33"/>
      <c r="G44" s="34"/>
      <c r="H44" s="34"/>
      <c r="I44" s="34"/>
      <c r="J44" s="34"/>
      <c r="K44" s="34">
        <f>COUNTA(C36:C43)</f>
        <v>0</v>
      </c>
      <c r="L44" s="16">
        <v>38</v>
      </c>
      <c r="M44" s="16" t="str">
        <f>IF(L44&lt;=L$6,VLOOKUP(L44,申込一覧表!AO:AP,2,0),"")</f>
        <v/>
      </c>
      <c r="N44" s="16">
        <f>IF(L44&lt;=L$6,VLOOKUP(L44,申込一覧表!AO:AQ,3,0),0)</f>
        <v>0</v>
      </c>
      <c r="O44" s="28" t="str">
        <f t="shared" si="9"/>
        <v/>
      </c>
      <c r="P44" s="16" t="str">
        <f>IF(L44&lt;=L$6,VLOOKUP(L44,申込一覧表!AO:AV,8,0),"")</f>
        <v/>
      </c>
      <c r="Q44" s="16" t="str">
        <f>IF(L44&lt;=L$6,VLOOKUP(L44,申込一覧表!AO:AS,5,0),"")</f>
        <v/>
      </c>
      <c r="R44" s="16">
        <f t="shared" si="76"/>
        <v>60</v>
      </c>
      <c r="S44" s="16">
        <f t="shared" si="77"/>
        <v>64</v>
      </c>
      <c r="T44" s="16">
        <f t="shared" si="78"/>
        <v>32</v>
      </c>
      <c r="U44" s="16">
        <f t="shared" si="79"/>
        <v>0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>
        <v>38</v>
      </c>
      <c r="AI44" s="119" t="str">
        <f t="shared" si="22"/>
        <v/>
      </c>
      <c r="AJ44" s="26">
        <f>SUM(AJ36:AJ43)</f>
        <v>0</v>
      </c>
      <c r="AK44" s="26">
        <f t="shared" ref="AK44:AT44" si="85">SUM(AK36:AK43)</f>
        <v>0</v>
      </c>
      <c r="AL44" s="26">
        <f t="shared" si="85"/>
        <v>0</v>
      </c>
      <c r="AM44" s="26">
        <f t="shared" si="85"/>
        <v>0</v>
      </c>
      <c r="AN44" s="26">
        <f t="shared" si="85"/>
        <v>0</v>
      </c>
      <c r="AO44" s="26">
        <f t="shared" si="85"/>
        <v>0</v>
      </c>
      <c r="AP44" s="26">
        <f t="shared" si="85"/>
        <v>0</v>
      </c>
      <c r="AQ44" s="26">
        <f t="shared" si="85"/>
        <v>0</v>
      </c>
      <c r="AR44" s="26">
        <f t="shared" si="85"/>
        <v>0</v>
      </c>
      <c r="AS44" s="26">
        <f t="shared" si="85"/>
        <v>0</v>
      </c>
      <c r="AT44" s="26">
        <f t="shared" si="85"/>
        <v>0</v>
      </c>
      <c r="AU44" s="26">
        <f>MAX(AJ44:AQ44)</f>
        <v>0</v>
      </c>
      <c r="AV44" s="26">
        <f>SUM(AJ44:AT44)</f>
        <v>0</v>
      </c>
      <c r="AW44" s="16"/>
      <c r="AX44" s="16" t="str">
        <f t="shared" si="82"/>
        <v/>
      </c>
      <c r="AY44" s="16" t="str">
        <f t="shared" si="83"/>
        <v/>
      </c>
      <c r="AZ44" s="16" t="str">
        <f t="shared" si="84"/>
        <v/>
      </c>
      <c r="BA44" s="4"/>
      <c r="BE44" s="16">
        <f t="shared" si="25"/>
        <v>0</v>
      </c>
    </row>
    <row r="45" spans="1:57" s="25" customFormat="1" ht="14.25" customHeight="1" x14ac:dyDescent="0.15">
      <c r="A45" s="35" t="s">
        <v>326</v>
      </c>
      <c r="B45" s="23"/>
      <c r="C45" s="23"/>
      <c r="D45" s="23"/>
      <c r="E45" s="23"/>
      <c r="F45" s="23"/>
      <c r="G45" s="24"/>
      <c r="H45" s="23"/>
      <c r="I45" s="23"/>
      <c r="J45" s="23"/>
      <c r="L45" s="16">
        <v>39</v>
      </c>
      <c r="M45" s="16" t="str">
        <f>IF(L45&lt;=L$6,VLOOKUP(L45,申込一覧表!AO:AP,2,0),"")</f>
        <v/>
      </c>
      <c r="N45" s="16">
        <f>IF(L45&lt;=L$6,VLOOKUP(L45,申込一覧表!AO:AQ,3,0),0)</f>
        <v>0</v>
      </c>
      <c r="O45" s="28" t="str">
        <f t="shared" si="9"/>
        <v/>
      </c>
      <c r="P45" s="16" t="str">
        <f>IF(L45&lt;=L$6,VLOOKUP(L45,申込一覧表!AO:AV,8,0),"")</f>
        <v/>
      </c>
      <c r="Q45" s="16" t="str">
        <f>IF(L45&lt;=L$6,VLOOKUP(L45,申込一覧表!AO:AS,5,0),"")</f>
        <v/>
      </c>
      <c r="R45" s="16">
        <f t="shared" si="76"/>
        <v>60</v>
      </c>
      <c r="S45" s="16">
        <f t="shared" si="77"/>
        <v>64</v>
      </c>
      <c r="T45" s="16">
        <f t="shared" si="78"/>
        <v>32</v>
      </c>
      <c r="U45" s="16">
        <f t="shared" si="79"/>
        <v>0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>
        <v>39</v>
      </c>
      <c r="AI45" s="119" t="str">
        <f t="shared" si="22"/>
        <v/>
      </c>
      <c r="AW45" s="16" t="str">
        <f t="shared" ref="AW45:AW64" si="86">IF(G45="","",VLOOKUP(G45,$O$7:$AH$131,20,0))</f>
        <v/>
      </c>
      <c r="AX45" s="16" t="str">
        <f t="shared" si="82"/>
        <v/>
      </c>
      <c r="AY45" s="16" t="str">
        <f t="shared" si="83"/>
        <v/>
      </c>
      <c r="AZ45" s="16" t="str">
        <f t="shared" si="84"/>
        <v/>
      </c>
      <c r="BA45" s="4"/>
      <c r="BE45" s="16">
        <f t="shared" si="25"/>
        <v>0</v>
      </c>
    </row>
    <row r="46" spans="1:57" ht="14.25" customHeight="1" x14ac:dyDescent="0.15">
      <c r="A46" s="20" t="str">
        <f>IF(C46="","",1)</f>
        <v/>
      </c>
      <c r="B46" s="27" t="str">
        <f>IF(C46="","",リレーオーダー用紙!$O$4)</f>
        <v/>
      </c>
      <c r="C46" s="160"/>
      <c r="D46" s="177" t="str">
        <f>IF(C46="","","200m")</f>
        <v/>
      </c>
      <c r="E46" s="166"/>
      <c r="F46" s="166"/>
      <c r="G46" s="101"/>
      <c r="H46" s="101"/>
      <c r="I46" s="101"/>
      <c r="J46" s="101"/>
      <c r="K46" s="53" t="str">
        <f>IF(G46="","",IF(SUM(Z46:AC46)&lt;&gt;10,"男女比確認!!",IF(COUNTIF(AD46:AG46,"&gt;1")&gt;0,"泳者重複!!","")))</f>
        <v/>
      </c>
      <c r="L46" s="16">
        <v>40</v>
      </c>
      <c r="M46" s="16" t="str">
        <f>IF(L46&lt;=L$6,VLOOKUP(L46,申込一覧表!AO:AP,2,0),"")</f>
        <v/>
      </c>
      <c r="N46" s="16">
        <f>IF(L46&lt;=L$6,VLOOKUP(L46,申込一覧表!AO:AQ,3,0),0)</f>
        <v>0</v>
      </c>
      <c r="O46" s="28" t="str">
        <f t="shared" si="9"/>
        <v/>
      </c>
      <c r="P46" s="16" t="str">
        <f>IF(L46&lt;=L$6,VLOOKUP(L46,申込一覧表!AO:AV,8,0),"")</f>
        <v/>
      </c>
      <c r="Q46" s="16" t="str">
        <f>IF(L46&lt;=L$6,VLOOKUP(L46,申込一覧表!AO:AS,5,0),"")</f>
        <v/>
      </c>
      <c r="R46" s="16">
        <f t="shared" si="76"/>
        <v>60</v>
      </c>
      <c r="S46" s="16">
        <f t="shared" si="77"/>
        <v>64</v>
      </c>
      <c r="T46" s="16">
        <f t="shared" si="78"/>
        <v>32</v>
      </c>
      <c r="U46" s="16">
        <f t="shared" si="79"/>
        <v>0</v>
      </c>
      <c r="V46" s="16" t="str">
        <f t="shared" ref="V46:Y50" si="87">IF(G46="","",VLOOKUP(G46,$O$7:$P$132,2,0))</f>
        <v/>
      </c>
      <c r="W46" s="16" t="str">
        <f t="shared" si="87"/>
        <v/>
      </c>
      <c r="X46" s="16" t="str">
        <f t="shared" si="87"/>
        <v/>
      </c>
      <c r="Y46" s="16" t="str">
        <f t="shared" si="87"/>
        <v/>
      </c>
      <c r="Z46" s="16" t="str">
        <f t="shared" ref="Z46:AC50" si="88">IF(G46="","",VLOOKUP(G46,$O$7:$Q$132,3,0))</f>
        <v/>
      </c>
      <c r="AA46" s="16" t="str">
        <f t="shared" si="88"/>
        <v/>
      </c>
      <c r="AB46" s="16" t="str">
        <f t="shared" si="88"/>
        <v/>
      </c>
      <c r="AC46" s="16" t="str">
        <f t="shared" si="88"/>
        <v/>
      </c>
      <c r="AD46" s="16" t="str">
        <f t="shared" ref="AD46:AG50" si="89">IF(G46="","",VLOOKUP(G46,$O$7:$U$132,6,0))</f>
        <v/>
      </c>
      <c r="AE46" s="16" t="str">
        <f t="shared" si="89"/>
        <v/>
      </c>
      <c r="AF46" s="16" t="str">
        <f t="shared" si="89"/>
        <v/>
      </c>
      <c r="AG46" s="16" t="str">
        <f t="shared" si="89"/>
        <v/>
      </c>
      <c r="AH46" s="16">
        <v>40</v>
      </c>
      <c r="AI46" s="119" t="str">
        <f t="shared" si="22"/>
        <v/>
      </c>
      <c r="AJ46" s="16">
        <f>IF(AJ$6=$AI46,1,0)</f>
        <v>0</v>
      </c>
      <c r="AK46" s="16">
        <f t="shared" ref="AK46:AQ53" si="90">IF(AK$6=$AI46,1,0)</f>
        <v>0</v>
      </c>
      <c r="AL46" s="16">
        <f t="shared" si="90"/>
        <v>0</v>
      </c>
      <c r="AM46" s="16">
        <f t="shared" si="90"/>
        <v>0</v>
      </c>
      <c r="AN46" s="16">
        <f t="shared" si="90"/>
        <v>0</v>
      </c>
      <c r="AO46" s="16">
        <f t="shared" si="90"/>
        <v>0</v>
      </c>
      <c r="AP46" s="16">
        <f t="shared" si="90"/>
        <v>0</v>
      </c>
      <c r="AQ46" s="16">
        <f t="shared" si="90"/>
        <v>0</v>
      </c>
      <c r="AW46" s="16" t="str">
        <f t="shared" si="86"/>
        <v/>
      </c>
      <c r="AX46" s="16" t="str">
        <f t="shared" si="82"/>
        <v/>
      </c>
      <c r="AY46" s="16" t="str">
        <f t="shared" si="83"/>
        <v/>
      </c>
      <c r="AZ46" s="16" t="str">
        <f t="shared" si="84"/>
        <v/>
      </c>
      <c r="BA46" s="4" t="str">
        <f t="shared" si="12"/>
        <v>999:99.99</v>
      </c>
      <c r="BB46" s="16" t="str">
        <f>LEFT(D46,3)</f>
        <v/>
      </c>
      <c r="BE46" s="16">
        <f t="shared" si="25"/>
        <v>0</v>
      </c>
    </row>
    <row r="47" spans="1:57" ht="14.25" customHeight="1" x14ac:dyDescent="0.15">
      <c r="A47" s="20" t="str">
        <f>IF(C47="","",A46+1)</f>
        <v/>
      </c>
      <c r="B47" s="27" t="str">
        <f>IF(C47="","",リレーオーダー用紙!$O$4)</f>
        <v/>
      </c>
      <c r="C47" s="160"/>
      <c r="D47" s="177" t="str">
        <f t="shared" ref="D47:D53" si="91">IF(C47="","","200m")</f>
        <v/>
      </c>
      <c r="E47" s="166"/>
      <c r="F47" s="166"/>
      <c r="G47" s="101"/>
      <c r="H47" s="101"/>
      <c r="I47" s="101"/>
      <c r="J47" s="101"/>
      <c r="K47" s="53" t="str">
        <f t="shared" ref="K47:K49" si="92">IF(G47="","",IF(SUM(Z47:AC47)&lt;&gt;10,"男女比確認!!",IF(COUNTIF(AD47:AG47,"&gt;1")&gt;0,"泳者重複!!","")))</f>
        <v/>
      </c>
      <c r="L47" s="16">
        <v>41</v>
      </c>
      <c r="M47" s="16" t="str">
        <f>IF(L47&lt;=L$6,VLOOKUP(L47,申込一覧表!AO:AP,2,0),"")</f>
        <v/>
      </c>
      <c r="N47" s="16">
        <f>IF(L47&lt;=L$6,VLOOKUP(L47,申込一覧表!AO:AQ,3,0),0)</f>
        <v>0</v>
      </c>
      <c r="O47" s="28" t="str">
        <f t="shared" si="9"/>
        <v/>
      </c>
      <c r="P47" s="16" t="str">
        <f>IF(L47&lt;=L$6,VLOOKUP(L47,申込一覧表!AO:AV,8,0),"")</f>
        <v/>
      </c>
      <c r="Q47" s="16" t="str">
        <f>IF(L47&lt;=L$6,VLOOKUP(L47,申込一覧表!AO:AS,5,0),"")</f>
        <v/>
      </c>
      <c r="R47" s="16">
        <f t="shared" si="76"/>
        <v>60</v>
      </c>
      <c r="S47" s="16">
        <f t="shared" si="77"/>
        <v>64</v>
      </c>
      <c r="T47" s="16">
        <f t="shared" si="78"/>
        <v>32</v>
      </c>
      <c r="U47" s="16">
        <f t="shared" si="79"/>
        <v>0</v>
      </c>
      <c r="V47" s="16" t="str">
        <f t="shared" si="87"/>
        <v/>
      </c>
      <c r="W47" s="16" t="str">
        <f t="shared" si="87"/>
        <v/>
      </c>
      <c r="X47" s="16" t="str">
        <f t="shared" si="87"/>
        <v/>
      </c>
      <c r="Y47" s="16" t="str">
        <f t="shared" si="87"/>
        <v/>
      </c>
      <c r="Z47" s="16" t="str">
        <f t="shared" si="88"/>
        <v/>
      </c>
      <c r="AA47" s="16" t="str">
        <f t="shared" si="88"/>
        <v/>
      </c>
      <c r="AB47" s="16" t="str">
        <f t="shared" si="88"/>
        <v/>
      </c>
      <c r="AC47" s="16" t="str">
        <f t="shared" si="88"/>
        <v/>
      </c>
      <c r="AD47" s="16" t="str">
        <f t="shared" si="89"/>
        <v/>
      </c>
      <c r="AE47" s="16" t="str">
        <f t="shared" si="89"/>
        <v/>
      </c>
      <c r="AF47" s="16" t="str">
        <f t="shared" si="89"/>
        <v/>
      </c>
      <c r="AG47" s="16" t="str">
        <f t="shared" si="89"/>
        <v/>
      </c>
      <c r="AH47" s="16">
        <v>41</v>
      </c>
      <c r="AI47" s="119" t="str">
        <f t="shared" si="22"/>
        <v/>
      </c>
      <c r="AJ47" s="16">
        <f t="shared" ref="AJ47:AJ53" si="93">IF(AJ$6=$AI47,1,0)</f>
        <v>0</v>
      </c>
      <c r="AK47" s="16">
        <f t="shared" si="90"/>
        <v>0</v>
      </c>
      <c r="AL47" s="16">
        <f t="shared" si="90"/>
        <v>0</v>
      </c>
      <c r="AM47" s="16">
        <f t="shared" si="90"/>
        <v>0</v>
      </c>
      <c r="AN47" s="16">
        <f t="shared" si="90"/>
        <v>0</v>
      </c>
      <c r="AO47" s="16">
        <f t="shared" si="90"/>
        <v>0</v>
      </c>
      <c r="AP47" s="16">
        <f t="shared" si="90"/>
        <v>0</v>
      </c>
      <c r="AQ47" s="16">
        <f t="shared" si="90"/>
        <v>0</v>
      </c>
      <c r="AW47" s="16" t="str">
        <f t="shared" si="86"/>
        <v/>
      </c>
      <c r="AX47" s="16" t="str">
        <f t="shared" si="82"/>
        <v/>
      </c>
      <c r="AY47" s="16" t="str">
        <f t="shared" si="83"/>
        <v/>
      </c>
      <c r="AZ47" s="16" t="str">
        <f t="shared" si="84"/>
        <v/>
      </c>
      <c r="BA47" s="4" t="str">
        <f t="shared" si="12"/>
        <v>999:99.99</v>
      </c>
      <c r="BB47" s="16" t="str">
        <f t="shared" ref="BB47:BB48" si="94">LEFT(D47,3)</f>
        <v/>
      </c>
      <c r="BE47" s="16">
        <f t="shared" si="25"/>
        <v>0</v>
      </c>
    </row>
    <row r="48" spans="1:57" ht="14.25" customHeight="1" x14ac:dyDescent="0.15">
      <c r="A48" s="20" t="str">
        <f t="shared" ref="A48:A53" si="95">IF(C48="","",A47+1)</f>
        <v/>
      </c>
      <c r="B48" s="27" t="str">
        <f>IF(C48="","",リレーオーダー用紙!$O$4)</f>
        <v/>
      </c>
      <c r="C48" s="160"/>
      <c r="D48" s="177" t="str">
        <f t="shared" si="91"/>
        <v/>
      </c>
      <c r="E48" s="166"/>
      <c r="F48" s="166"/>
      <c r="G48" s="101"/>
      <c r="H48" s="101"/>
      <c r="I48" s="101"/>
      <c r="J48" s="101"/>
      <c r="K48" s="53" t="str">
        <f t="shared" si="92"/>
        <v/>
      </c>
      <c r="L48" s="16">
        <v>42</v>
      </c>
      <c r="M48" s="16" t="str">
        <f>IF(L48&lt;=L$6,VLOOKUP(L48,申込一覧表!AO:AP,2,0),"")</f>
        <v/>
      </c>
      <c r="N48" s="16">
        <f>IF(L48&lt;=L$6,VLOOKUP(L48,申込一覧表!AO:AQ,3,0),0)</f>
        <v>0</v>
      </c>
      <c r="O48" s="28" t="str">
        <f t="shared" si="9"/>
        <v/>
      </c>
      <c r="P48" s="16" t="str">
        <f>IF(L48&lt;=L$6,VLOOKUP(L48,申込一覧表!AO:AV,8,0),"")</f>
        <v/>
      </c>
      <c r="Q48" s="16" t="str">
        <f>IF(L48&lt;=L$6,VLOOKUP(L48,申込一覧表!AO:AS,5,0),"")</f>
        <v/>
      </c>
      <c r="R48" s="16">
        <f t="shared" si="76"/>
        <v>60</v>
      </c>
      <c r="S48" s="16">
        <f t="shared" si="77"/>
        <v>64</v>
      </c>
      <c r="T48" s="16">
        <f t="shared" si="78"/>
        <v>32</v>
      </c>
      <c r="U48" s="16">
        <f t="shared" si="79"/>
        <v>0</v>
      </c>
      <c r="V48" s="16" t="str">
        <f t="shared" si="87"/>
        <v/>
      </c>
      <c r="W48" s="16" t="str">
        <f t="shared" si="87"/>
        <v/>
      </c>
      <c r="X48" s="16" t="str">
        <f t="shared" si="87"/>
        <v/>
      </c>
      <c r="Y48" s="16" t="str">
        <f t="shared" si="87"/>
        <v/>
      </c>
      <c r="Z48" s="16" t="str">
        <f t="shared" si="88"/>
        <v/>
      </c>
      <c r="AA48" s="16" t="str">
        <f t="shared" si="88"/>
        <v/>
      </c>
      <c r="AB48" s="16" t="str">
        <f t="shared" si="88"/>
        <v/>
      </c>
      <c r="AC48" s="16" t="str">
        <f t="shared" si="88"/>
        <v/>
      </c>
      <c r="AD48" s="16" t="str">
        <f t="shared" si="89"/>
        <v/>
      </c>
      <c r="AE48" s="16" t="str">
        <f t="shared" si="89"/>
        <v/>
      </c>
      <c r="AF48" s="16" t="str">
        <f t="shared" si="89"/>
        <v/>
      </c>
      <c r="AG48" s="16" t="str">
        <f t="shared" si="89"/>
        <v/>
      </c>
      <c r="AH48" s="16">
        <v>42</v>
      </c>
      <c r="AI48" s="119" t="str">
        <f t="shared" si="22"/>
        <v/>
      </c>
      <c r="AJ48" s="16">
        <f t="shared" si="93"/>
        <v>0</v>
      </c>
      <c r="AK48" s="16">
        <f t="shared" si="90"/>
        <v>0</v>
      </c>
      <c r="AL48" s="16">
        <f t="shared" si="90"/>
        <v>0</v>
      </c>
      <c r="AM48" s="16">
        <f t="shared" si="90"/>
        <v>0</v>
      </c>
      <c r="AN48" s="16">
        <f t="shared" si="90"/>
        <v>0</v>
      </c>
      <c r="AO48" s="16">
        <f t="shared" si="90"/>
        <v>0</v>
      </c>
      <c r="AP48" s="16">
        <f t="shared" si="90"/>
        <v>0</v>
      </c>
      <c r="AQ48" s="16">
        <f t="shared" si="90"/>
        <v>0</v>
      </c>
      <c r="AW48" s="16" t="str">
        <f t="shared" si="86"/>
        <v/>
      </c>
      <c r="AX48" s="16" t="str">
        <f t="shared" si="82"/>
        <v/>
      </c>
      <c r="AY48" s="16" t="str">
        <f t="shared" si="83"/>
        <v/>
      </c>
      <c r="AZ48" s="16" t="str">
        <f t="shared" si="84"/>
        <v/>
      </c>
      <c r="BA48" s="4" t="str">
        <f t="shared" si="12"/>
        <v>999:99.99</v>
      </c>
      <c r="BB48" s="16" t="str">
        <f t="shared" si="94"/>
        <v/>
      </c>
      <c r="BE48" s="16">
        <f t="shared" si="25"/>
        <v>0</v>
      </c>
    </row>
    <row r="49" spans="1:57" ht="14.25" customHeight="1" x14ac:dyDescent="0.15">
      <c r="A49" s="20" t="str">
        <f t="shared" si="95"/>
        <v/>
      </c>
      <c r="B49" s="27" t="str">
        <f>IF(C49="","",リレーオーダー用紙!$O$4)</f>
        <v/>
      </c>
      <c r="C49" s="160"/>
      <c r="D49" s="177" t="str">
        <f t="shared" si="91"/>
        <v/>
      </c>
      <c r="E49" s="166"/>
      <c r="F49" s="166"/>
      <c r="G49" s="101"/>
      <c r="H49" s="101"/>
      <c r="I49" s="101"/>
      <c r="J49" s="101"/>
      <c r="K49" s="53" t="str">
        <f t="shared" si="92"/>
        <v/>
      </c>
      <c r="L49" s="16">
        <v>43</v>
      </c>
      <c r="M49" s="16" t="str">
        <f>IF(L49&lt;=L$6,VLOOKUP(L49,申込一覧表!AO:AP,2,0),"")</f>
        <v/>
      </c>
      <c r="N49" s="16">
        <f>IF(L49&lt;=L$6,VLOOKUP(L49,申込一覧表!AO:AQ,3,0),0)</f>
        <v>0</v>
      </c>
      <c r="O49" s="28" t="str">
        <f t="shared" si="9"/>
        <v/>
      </c>
      <c r="P49" s="16" t="str">
        <f>IF(L49&lt;=L$6,VLOOKUP(L49,申込一覧表!AO:AV,8,0),"")</f>
        <v/>
      </c>
      <c r="Q49" s="16" t="str">
        <f>IF(L49&lt;=L$6,VLOOKUP(L49,申込一覧表!AO:AS,5,0),"")</f>
        <v/>
      </c>
      <c r="R49" s="16">
        <f t="shared" si="76"/>
        <v>60</v>
      </c>
      <c r="S49" s="16">
        <f t="shared" si="77"/>
        <v>64</v>
      </c>
      <c r="T49" s="16">
        <f t="shared" si="78"/>
        <v>32</v>
      </c>
      <c r="U49" s="16">
        <f t="shared" si="79"/>
        <v>0</v>
      </c>
      <c r="V49" s="16" t="str">
        <f t="shared" si="87"/>
        <v/>
      </c>
      <c r="W49" s="16" t="str">
        <f t="shared" si="87"/>
        <v/>
      </c>
      <c r="X49" s="16" t="str">
        <f t="shared" si="87"/>
        <v/>
      </c>
      <c r="Y49" s="16" t="str">
        <f t="shared" si="87"/>
        <v/>
      </c>
      <c r="Z49" s="16" t="str">
        <f t="shared" si="88"/>
        <v/>
      </c>
      <c r="AA49" s="16" t="str">
        <f t="shared" si="88"/>
        <v/>
      </c>
      <c r="AB49" s="16" t="str">
        <f t="shared" si="88"/>
        <v/>
      </c>
      <c r="AC49" s="16" t="str">
        <f t="shared" si="88"/>
        <v/>
      </c>
      <c r="AD49" s="16" t="str">
        <f t="shared" si="89"/>
        <v/>
      </c>
      <c r="AE49" s="16" t="str">
        <f t="shared" si="89"/>
        <v/>
      </c>
      <c r="AF49" s="16" t="str">
        <f t="shared" si="89"/>
        <v/>
      </c>
      <c r="AG49" s="16" t="str">
        <f t="shared" si="89"/>
        <v/>
      </c>
      <c r="AH49" s="16">
        <v>43</v>
      </c>
      <c r="AI49" s="119" t="str">
        <f t="shared" si="22"/>
        <v/>
      </c>
      <c r="AJ49" s="16">
        <f t="shared" si="93"/>
        <v>0</v>
      </c>
      <c r="AK49" s="16">
        <f t="shared" si="90"/>
        <v>0</v>
      </c>
      <c r="AL49" s="16">
        <f t="shared" si="90"/>
        <v>0</v>
      </c>
      <c r="AM49" s="16">
        <f t="shared" si="90"/>
        <v>0</v>
      </c>
      <c r="AN49" s="16">
        <f t="shared" si="90"/>
        <v>0</v>
      </c>
      <c r="AO49" s="16">
        <f t="shared" si="90"/>
        <v>0</v>
      </c>
      <c r="AP49" s="16">
        <f t="shared" si="90"/>
        <v>0</v>
      </c>
      <c r="AQ49" s="16">
        <f t="shared" si="90"/>
        <v>0</v>
      </c>
      <c r="AW49" s="16" t="str">
        <f t="shared" si="86"/>
        <v/>
      </c>
      <c r="AX49" s="16" t="str">
        <f t="shared" si="82"/>
        <v/>
      </c>
      <c r="AY49" s="16" t="str">
        <f t="shared" si="83"/>
        <v/>
      </c>
      <c r="AZ49" s="16" t="str">
        <f t="shared" si="84"/>
        <v/>
      </c>
      <c r="BA49" s="4" t="str">
        <f t="shared" ref="BA49:BA53" si="96">IF(E49="","999:99.99"," "&amp;LEFT(RIGHT("        "&amp;TEXT(E49,"0.00"),7),2)&amp;":"&amp;RIGHT(TEXT(E49,"0.00"),5))</f>
        <v>999:99.99</v>
      </c>
      <c r="BB49" s="16" t="str">
        <f t="shared" ref="BB49:BB53" si="97">LEFT(D49,3)</f>
        <v/>
      </c>
      <c r="BE49" s="16">
        <f t="shared" si="25"/>
        <v>0</v>
      </c>
    </row>
    <row r="50" spans="1:57" ht="14.25" customHeight="1" x14ac:dyDescent="0.15">
      <c r="A50" s="20" t="str">
        <f t="shared" si="95"/>
        <v/>
      </c>
      <c r="B50" s="27" t="str">
        <f>IF(C50="","",リレーオーダー用紙!$O$4)</f>
        <v/>
      </c>
      <c r="C50" s="160"/>
      <c r="D50" s="177" t="str">
        <f t="shared" si="91"/>
        <v/>
      </c>
      <c r="E50" s="166"/>
      <c r="F50" s="166"/>
      <c r="G50" s="101"/>
      <c r="H50" s="101"/>
      <c r="I50" s="101"/>
      <c r="J50" s="101"/>
      <c r="K50" s="53" t="str">
        <f t="shared" ref="K50:K63" si="98">IF(G50="","",IF(SUM(Z50:AC50)&lt;&gt;10,"男女比確認!!",IF(COUNTIF(AD50:AG50,"&gt;1")&gt;0,"泳者重複!!","")))</f>
        <v/>
      </c>
      <c r="L50" s="16">
        <v>44</v>
      </c>
      <c r="M50" s="16" t="str">
        <f>IF(L50&lt;=L$6,VLOOKUP(L50,申込一覧表!AO:AP,2,0),"")</f>
        <v/>
      </c>
      <c r="N50" s="16">
        <f>IF(L50&lt;=L$6,VLOOKUP(L50,申込一覧表!AO:AQ,3,0),0)</f>
        <v>0</v>
      </c>
      <c r="O50" s="28" t="str">
        <f t="shared" si="9"/>
        <v/>
      </c>
      <c r="P50" s="16" t="str">
        <f>IF(L50&lt;=L$6,VLOOKUP(L50,申込一覧表!AO:AV,8,0),"")</f>
        <v/>
      </c>
      <c r="Q50" s="16" t="str">
        <f>IF(L50&lt;=L$6,VLOOKUP(L50,申込一覧表!AO:AS,5,0),"")</f>
        <v/>
      </c>
      <c r="R50" s="16">
        <f t="shared" si="76"/>
        <v>60</v>
      </c>
      <c r="S50" s="16">
        <f t="shared" si="77"/>
        <v>64</v>
      </c>
      <c r="T50" s="16">
        <f t="shared" ref="T50" si="99">COUNTIF($G$46:$J$53,O50)</f>
        <v>32</v>
      </c>
      <c r="U50" s="16">
        <f t="shared" si="79"/>
        <v>0</v>
      </c>
      <c r="V50" s="16" t="str">
        <f t="shared" si="87"/>
        <v/>
      </c>
      <c r="W50" s="16" t="str">
        <f t="shared" si="87"/>
        <v/>
      </c>
      <c r="X50" s="16" t="str">
        <f t="shared" si="87"/>
        <v/>
      </c>
      <c r="Y50" s="16" t="str">
        <f t="shared" si="87"/>
        <v/>
      </c>
      <c r="Z50" s="16" t="str">
        <f t="shared" si="88"/>
        <v/>
      </c>
      <c r="AA50" s="16" t="str">
        <f t="shared" si="88"/>
        <v/>
      </c>
      <c r="AB50" s="16" t="str">
        <f t="shared" si="88"/>
        <v/>
      </c>
      <c r="AC50" s="16" t="str">
        <f t="shared" si="88"/>
        <v/>
      </c>
      <c r="AD50" s="16" t="str">
        <f t="shared" si="89"/>
        <v/>
      </c>
      <c r="AE50" s="16" t="str">
        <f t="shared" si="89"/>
        <v/>
      </c>
      <c r="AF50" s="16" t="str">
        <f t="shared" si="89"/>
        <v/>
      </c>
      <c r="AG50" s="16" t="str">
        <f t="shared" si="89"/>
        <v/>
      </c>
      <c r="AH50" s="16">
        <v>44</v>
      </c>
      <c r="AI50" s="119" t="str">
        <f t="shared" si="22"/>
        <v/>
      </c>
      <c r="AJ50" s="16">
        <f t="shared" si="93"/>
        <v>0</v>
      </c>
      <c r="AK50" s="16">
        <f t="shared" si="90"/>
        <v>0</v>
      </c>
      <c r="AL50" s="16">
        <f t="shared" si="90"/>
        <v>0</v>
      </c>
      <c r="AM50" s="16">
        <f t="shared" si="90"/>
        <v>0</v>
      </c>
      <c r="AN50" s="16">
        <f t="shared" si="90"/>
        <v>0</v>
      </c>
      <c r="AO50" s="16">
        <f t="shared" si="90"/>
        <v>0</v>
      </c>
      <c r="AP50" s="16">
        <f t="shared" si="90"/>
        <v>0</v>
      </c>
      <c r="AQ50" s="16">
        <f t="shared" si="90"/>
        <v>0</v>
      </c>
      <c r="AW50" s="16" t="str">
        <f t="shared" si="86"/>
        <v/>
      </c>
      <c r="AX50" s="16" t="str">
        <f t="shared" si="82"/>
        <v/>
      </c>
      <c r="AY50" s="16" t="str">
        <f t="shared" si="83"/>
        <v/>
      </c>
      <c r="AZ50" s="16" t="str">
        <f t="shared" si="84"/>
        <v/>
      </c>
      <c r="BA50" s="4" t="str">
        <f t="shared" si="96"/>
        <v>999:99.99</v>
      </c>
      <c r="BB50" s="16" t="str">
        <f t="shared" si="97"/>
        <v/>
      </c>
      <c r="BE50" s="16">
        <f t="shared" si="25"/>
        <v>0</v>
      </c>
    </row>
    <row r="51" spans="1:57" ht="14.25" customHeight="1" x14ac:dyDescent="0.15">
      <c r="A51" s="20" t="str">
        <f t="shared" si="95"/>
        <v/>
      </c>
      <c r="B51" s="27" t="str">
        <f>IF(C51="","",リレーオーダー用紙!$O$4)</f>
        <v/>
      </c>
      <c r="C51" s="160"/>
      <c r="D51" s="177" t="str">
        <f t="shared" si="91"/>
        <v/>
      </c>
      <c r="E51" s="166"/>
      <c r="F51" s="166"/>
      <c r="G51" s="101"/>
      <c r="H51" s="101"/>
      <c r="I51" s="101"/>
      <c r="J51" s="101"/>
      <c r="K51" s="53"/>
      <c r="L51" s="16">
        <v>45</v>
      </c>
      <c r="M51" s="16" t="str">
        <f>IF(L51&lt;=L$6,VLOOKUP(L51,申込一覧表!AO:AP,2,0),"")</f>
        <v/>
      </c>
      <c r="N51" s="16">
        <f>IF(L51&lt;=L$6,VLOOKUP(L51,申込一覧表!AO:AQ,3,0),0)</f>
        <v>0</v>
      </c>
      <c r="O51" s="28" t="str">
        <f t="shared" si="9"/>
        <v/>
      </c>
      <c r="P51" s="16" t="str">
        <f>IF(L51&lt;=L$6,VLOOKUP(L51,申込一覧表!AO:AV,8,0),"")</f>
        <v/>
      </c>
      <c r="Q51" s="16" t="str">
        <f>IF(L51&lt;=L$6,VLOOKUP(L51,申込一覧表!AO:AS,5,0),"")</f>
        <v/>
      </c>
      <c r="AH51" s="16">
        <v>45</v>
      </c>
      <c r="AI51" s="119" t="str">
        <f t="shared" si="22"/>
        <v/>
      </c>
      <c r="AJ51" s="16">
        <f t="shared" si="93"/>
        <v>0</v>
      </c>
      <c r="AK51" s="16">
        <f t="shared" si="90"/>
        <v>0</v>
      </c>
      <c r="AL51" s="16">
        <f t="shared" si="90"/>
        <v>0</v>
      </c>
      <c r="AM51" s="16">
        <f t="shared" si="90"/>
        <v>0</v>
      </c>
      <c r="AN51" s="16">
        <f t="shared" si="90"/>
        <v>0</v>
      </c>
      <c r="AO51" s="16">
        <f t="shared" si="90"/>
        <v>0</v>
      </c>
      <c r="AP51" s="16">
        <f t="shared" si="90"/>
        <v>0</v>
      </c>
      <c r="AQ51" s="16">
        <f t="shared" si="90"/>
        <v>0</v>
      </c>
      <c r="AW51" s="16" t="str">
        <f t="shared" si="86"/>
        <v/>
      </c>
      <c r="AX51" s="16" t="str">
        <f t="shared" si="82"/>
        <v/>
      </c>
      <c r="AY51" s="16" t="str">
        <f t="shared" si="83"/>
        <v/>
      </c>
      <c r="AZ51" s="16" t="str">
        <f t="shared" si="84"/>
        <v/>
      </c>
      <c r="BA51" s="4" t="str">
        <f t="shared" si="96"/>
        <v>999:99.99</v>
      </c>
      <c r="BB51" s="16" t="str">
        <f t="shared" si="97"/>
        <v/>
      </c>
      <c r="BE51" s="16">
        <f t="shared" si="25"/>
        <v>0</v>
      </c>
    </row>
    <row r="52" spans="1:57" ht="14.25" customHeight="1" x14ac:dyDescent="0.15">
      <c r="A52" s="20" t="str">
        <f t="shared" si="95"/>
        <v/>
      </c>
      <c r="B52" s="27" t="str">
        <f>IF(C52="","",リレーオーダー用紙!$O$4)</f>
        <v/>
      </c>
      <c r="C52" s="160"/>
      <c r="D52" s="177" t="str">
        <f t="shared" si="91"/>
        <v/>
      </c>
      <c r="E52" s="166"/>
      <c r="F52" s="166"/>
      <c r="G52" s="101"/>
      <c r="H52" s="101"/>
      <c r="I52" s="101"/>
      <c r="J52" s="101"/>
      <c r="K52" s="53" t="str">
        <f t="shared" si="98"/>
        <v/>
      </c>
      <c r="L52" s="16">
        <v>46</v>
      </c>
      <c r="M52" s="16" t="str">
        <f>IF(L52&lt;=L$6,VLOOKUP(L52,申込一覧表!AO:AP,2,0),"")</f>
        <v/>
      </c>
      <c r="N52" s="16">
        <f>IF(L52&lt;=L$6,VLOOKUP(L52,申込一覧表!AO:AQ,3,0),0)</f>
        <v>0</v>
      </c>
      <c r="O52" s="28" t="str">
        <f t="shared" si="9"/>
        <v/>
      </c>
      <c r="P52" s="16" t="str">
        <f>IF(L52&lt;=L$6,VLOOKUP(L52,申込一覧表!AO:AV,8,0),"")</f>
        <v/>
      </c>
      <c r="Q52" s="16" t="str">
        <f>IF(L52&lt;=L$6,VLOOKUP(L52,申込一覧表!AO:AS,5,0),"")</f>
        <v/>
      </c>
      <c r="R52" s="16">
        <f t="shared" ref="R52:R59" si="100">COUNTIF($G$7:$J$13,O52)+COUNTIF($G$26:$J$33,O52)</f>
        <v>60</v>
      </c>
      <c r="S52" s="16">
        <f t="shared" ref="S52:S59" si="101">COUNTIF($G$16:$J$23,O52)+COUNTIF($G$36:$J$43,O52)</f>
        <v>64</v>
      </c>
      <c r="T52" s="16">
        <f t="shared" ref="T52:T59" si="102">COUNTIF($G$46:$J$53,O52)</f>
        <v>32</v>
      </c>
      <c r="U52" s="16">
        <f t="shared" ref="U52:U59" si="103">COUNTIF($G$56:$J$63,_LM7)</f>
        <v>0</v>
      </c>
      <c r="V52" s="16" t="str">
        <f t="shared" ref="V52:Y59" si="104">IF(G52="","",VLOOKUP(G52,$O$7:$P$132,2,0))</f>
        <v/>
      </c>
      <c r="W52" s="16" t="str">
        <f t="shared" si="104"/>
        <v/>
      </c>
      <c r="X52" s="16" t="str">
        <f t="shared" si="104"/>
        <v/>
      </c>
      <c r="Y52" s="16" t="str">
        <f t="shared" si="104"/>
        <v/>
      </c>
      <c r="Z52" s="16" t="str">
        <f t="shared" ref="Z52:AC59" si="105">IF(G52="","",VLOOKUP(G52,$O$7:$Q$132,3,0))</f>
        <v/>
      </c>
      <c r="AA52" s="16" t="str">
        <f t="shared" si="105"/>
        <v/>
      </c>
      <c r="AB52" s="16" t="str">
        <f t="shared" si="105"/>
        <v/>
      </c>
      <c r="AC52" s="16" t="str">
        <f t="shared" si="105"/>
        <v/>
      </c>
      <c r="AD52" s="16" t="str">
        <f t="shared" ref="AD52:AG53" si="106">IF(G52="","",VLOOKUP(G52,$O$7:$U$132,6,0))</f>
        <v/>
      </c>
      <c r="AE52" s="16" t="str">
        <f t="shared" si="106"/>
        <v/>
      </c>
      <c r="AF52" s="16" t="str">
        <f t="shared" si="106"/>
        <v/>
      </c>
      <c r="AG52" s="16" t="str">
        <f t="shared" si="106"/>
        <v/>
      </c>
      <c r="AH52" s="16">
        <v>46</v>
      </c>
      <c r="AI52" s="119" t="str">
        <f t="shared" si="22"/>
        <v/>
      </c>
      <c r="AJ52" s="16">
        <f t="shared" si="93"/>
        <v>0</v>
      </c>
      <c r="AK52" s="16">
        <f t="shared" si="90"/>
        <v>0</v>
      </c>
      <c r="AL52" s="16">
        <f t="shared" si="90"/>
        <v>0</v>
      </c>
      <c r="AM52" s="16">
        <f t="shared" si="90"/>
        <v>0</v>
      </c>
      <c r="AN52" s="16">
        <f t="shared" si="90"/>
        <v>0</v>
      </c>
      <c r="AO52" s="16">
        <f t="shared" si="90"/>
        <v>0</v>
      </c>
      <c r="AP52" s="16">
        <f t="shared" si="90"/>
        <v>0</v>
      </c>
      <c r="AQ52" s="16">
        <f t="shared" si="90"/>
        <v>0</v>
      </c>
      <c r="AW52" s="16" t="str">
        <f t="shared" si="86"/>
        <v/>
      </c>
      <c r="AX52" s="16" t="str">
        <f t="shared" si="82"/>
        <v/>
      </c>
      <c r="AY52" s="16" t="str">
        <f t="shared" si="83"/>
        <v/>
      </c>
      <c r="AZ52" s="16" t="str">
        <f t="shared" si="84"/>
        <v/>
      </c>
      <c r="BA52" s="4" t="str">
        <f t="shared" si="96"/>
        <v>999:99.99</v>
      </c>
      <c r="BB52" s="16" t="str">
        <f t="shared" si="97"/>
        <v/>
      </c>
      <c r="BE52" s="16">
        <f t="shared" si="25"/>
        <v>0</v>
      </c>
    </row>
    <row r="53" spans="1:57" ht="14.25" customHeight="1" x14ac:dyDescent="0.15">
      <c r="A53" s="20" t="str">
        <f t="shared" si="95"/>
        <v/>
      </c>
      <c r="B53" s="27" t="str">
        <f>IF(C53="","",リレーオーダー用紙!$O$4)</f>
        <v/>
      </c>
      <c r="C53" s="160"/>
      <c r="D53" s="177" t="str">
        <f t="shared" si="91"/>
        <v/>
      </c>
      <c r="E53" s="166"/>
      <c r="F53" s="166"/>
      <c r="G53" s="101"/>
      <c r="H53" s="101"/>
      <c r="I53" s="101"/>
      <c r="J53" s="101"/>
      <c r="K53" s="53" t="str">
        <f t="shared" si="98"/>
        <v/>
      </c>
      <c r="L53" s="16">
        <v>47</v>
      </c>
      <c r="M53" s="16" t="str">
        <f>IF(L53&lt;=L$6,VLOOKUP(L53,申込一覧表!AO:AP,2,0),"")</f>
        <v/>
      </c>
      <c r="N53" s="16">
        <f>IF(L53&lt;=L$6,VLOOKUP(L53,申込一覧表!AO:AQ,3,0),0)</f>
        <v>0</v>
      </c>
      <c r="O53" s="28" t="str">
        <f t="shared" si="9"/>
        <v/>
      </c>
      <c r="P53" s="16" t="str">
        <f>IF(L53&lt;=L$6,VLOOKUP(L53,申込一覧表!AO:AV,8,0),"")</f>
        <v/>
      </c>
      <c r="Q53" s="16" t="str">
        <f>IF(L53&lt;=L$6,VLOOKUP(L53,申込一覧表!AO:AS,5,0),"")</f>
        <v/>
      </c>
      <c r="R53" s="16">
        <f t="shared" si="100"/>
        <v>60</v>
      </c>
      <c r="S53" s="16">
        <f t="shared" si="101"/>
        <v>64</v>
      </c>
      <c r="T53" s="16">
        <f t="shared" si="102"/>
        <v>32</v>
      </c>
      <c r="U53" s="16">
        <f t="shared" si="103"/>
        <v>0</v>
      </c>
      <c r="V53" s="16" t="str">
        <f t="shared" si="104"/>
        <v/>
      </c>
      <c r="W53" s="16" t="str">
        <f t="shared" si="104"/>
        <v/>
      </c>
      <c r="X53" s="16" t="str">
        <f t="shared" si="104"/>
        <v/>
      </c>
      <c r="Y53" s="16" t="str">
        <f t="shared" si="104"/>
        <v/>
      </c>
      <c r="Z53" s="16" t="str">
        <f t="shared" si="105"/>
        <v/>
      </c>
      <c r="AA53" s="16" t="str">
        <f t="shared" si="105"/>
        <v/>
      </c>
      <c r="AB53" s="16" t="str">
        <f t="shared" si="105"/>
        <v/>
      </c>
      <c r="AC53" s="16" t="str">
        <f t="shared" si="105"/>
        <v/>
      </c>
      <c r="AD53" s="16" t="str">
        <f t="shared" si="106"/>
        <v/>
      </c>
      <c r="AE53" s="16" t="str">
        <f t="shared" si="106"/>
        <v/>
      </c>
      <c r="AF53" s="16" t="str">
        <f t="shared" si="106"/>
        <v/>
      </c>
      <c r="AG53" s="16" t="str">
        <f t="shared" si="106"/>
        <v/>
      </c>
      <c r="AH53" s="16">
        <v>47</v>
      </c>
      <c r="AI53" s="119" t="str">
        <f t="shared" si="22"/>
        <v/>
      </c>
      <c r="AJ53" s="16">
        <f t="shared" si="93"/>
        <v>0</v>
      </c>
      <c r="AK53" s="16">
        <f t="shared" si="90"/>
        <v>0</v>
      </c>
      <c r="AL53" s="16">
        <f t="shared" si="90"/>
        <v>0</v>
      </c>
      <c r="AM53" s="16">
        <f t="shared" si="90"/>
        <v>0</v>
      </c>
      <c r="AN53" s="16">
        <f t="shared" si="90"/>
        <v>0</v>
      </c>
      <c r="AO53" s="16">
        <f t="shared" si="90"/>
        <v>0</v>
      </c>
      <c r="AP53" s="16">
        <f t="shared" si="90"/>
        <v>0</v>
      </c>
      <c r="AQ53" s="16">
        <f t="shared" si="90"/>
        <v>0</v>
      </c>
      <c r="AW53" s="16" t="str">
        <f t="shared" si="86"/>
        <v/>
      </c>
      <c r="AX53" s="16" t="str">
        <f t="shared" si="82"/>
        <v/>
      </c>
      <c r="AY53" s="16" t="str">
        <f t="shared" si="83"/>
        <v/>
      </c>
      <c r="AZ53" s="16" t="str">
        <f t="shared" si="84"/>
        <v/>
      </c>
      <c r="BA53" s="4" t="str">
        <f t="shared" si="96"/>
        <v>999:99.99</v>
      </c>
      <c r="BB53" s="16" t="str">
        <f t="shared" si="97"/>
        <v/>
      </c>
      <c r="BE53" s="16">
        <f t="shared" si="25"/>
        <v>0</v>
      </c>
    </row>
    <row r="54" spans="1:57" s="26" customFormat="1" ht="14.25" customHeight="1" x14ac:dyDescent="0.15">
      <c r="A54" s="30"/>
      <c r="B54" s="31"/>
      <c r="C54" s="118"/>
      <c r="D54" s="32"/>
      <c r="E54" s="33"/>
      <c r="F54" s="33"/>
      <c r="G54" s="34"/>
      <c r="H54" s="34"/>
      <c r="I54" s="34"/>
      <c r="J54" s="34"/>
      <c r="K54" s="220">
        <f>COUNTA(C46:C53)</f>
        <v>0</v>
      </c>
      <c r="L54" s="16">
        <v>48</v>
      </c>
      <c r="M54" s="16" t="str">
        <f>IF(L54&lt;=L$6,VLOOKUP(L54,申込一覧表!AO:AP,2,0),"")</f>
        <v/>
      </c>
      <c r="N54" s="16">
        <f>IF(L54&lt;=L$6,VLOOKUP(L54,申込一覧表!AO:AQ,3,0),0)</f>
        <v>0</v>
      </c>
      <c r="O54" s="28" t="str">
        <f t="shared" si="9"/>
        <v/>
      </c>
      <c r="P54" s="16" t="str">
        <f>IF(L54&lt;=L$6,VLOOKUP(L54,申込一覧表!AO:AV,8,0),"")</f>
        <v/>
      </c>
      <c r="Q54" s="16" t="str">
        <f>IF(L54&lt;=L$6,VLOOKUP(L54,申込一覧表!AO:AS,5,0),"")</f>
        <v/>
      </c>
      <c r="R54" s="16">
        <f t="shared" si="100"/>
        <v>60</v>
      </c>
      <c r="S54" s="16">
        <f t="shared" si="101"/>
        <v>64</v>
      </c>
      <c r="T54" s="16">
        <f t="shared" si="102"/>
        <v>32</v>
      </c>
      <c r="U54" s="16">
        <f t="shared" si="103"/>
        <v>0</v>
      </c>
      <c r="V54" s="16" t="str">
        <f t="shared" si="104"/>
        <v/>
      </c>
      <c r="W54" s="16" t="str">
        <f t="shared" si="104"/>
        <v/>
      </c>
      <c r="X54" s="16" t="str">
        <f t="shared" si="104"/>
        <v/>
      </c>
      <c r="Y54" s="16" t="str">
        <f t="shared" si="104"/>
        <v/>
      </c>
      <c r="Z54" s="16" t="str">
        <f t="shared" si="105"/>
        <v/>
      </c>
      <c r="AA54" s="16" t="str">
        <f t="shared" si="105"/>
        <v/>
      </c>
      <c r="AB54" s="16" t="str">
        <f t="shared" si="105"/>
        <v/>
      </c>
      <c r="AC54" s="16" t="str">
        <f t="shared" si="105"/>
        <v/>
      </c>
      <c r="AD54" s="16" t="str">
        <f t="shared" ref="AD54:AF56" si="107">IF(G54="","",VLOOKUP(G54,$O$7:$U$132,6,0))</f>
        <v/>
      </c>
      <c r="AE54" s="16" t="str">
        <f t="shared" si="107"/>
        <v/>
      </c>
      <c r="AF54" s="16" t="str">
        <f t="shared" si="107"/>
        <v/>
      </c>
      <c r="AG54" s="16"/>
      <c r="AH54" s="16">
        <v>48</v>
      </c>
      <c r="AI54" s="119" t="str">
        <f t="shared" si="22"/>
        <v/>
      </c>
      <c r="AJ54" s="26">
        <f t="shared" ref="AJ54:AQ54" si="108">SUM(AJ46:AJ53)</f>
        <v>0</v>
      </c>
      <c r="AK54" s="26">
        <f t="shared" si="108"/>
        <v>0</v>
      </c>
      <c r="AL54" s="26">
        <f t="shared" si="108"/>
        <v>0</v>
      </c>
      <c r="AM54" s="26">
        <f t="shared" si="108"/>
        <v>0</v>
      </c>
      <c r="AN54" s="26">
        <f t="shared" si="108"/>
        <v>0</v>
      </c>
      <c r="AO54" s="26">
        <f t="shared" si="108"/>
        <v>0</v>
      </c>
      <c r="AP54" s="26">
        <f t="shared" si="108"/>
        <v>0</v>
      </c>
      <c r="AQ54" s="26">
        <f t="shared" si="108"/>
        <v>0</v>
      </c>
      <c r="AU54" s="26">
        <f>MAX(AJ54:AQ54)</f>
        <v>0</v>
      </c>
      <c r="AV54" s="26">
        <f>SUM(AJ54:AQ54)</f>
        <v>0</v>
      </c>
      <c r="AW54" s="16" t="str">
        <f t="shared" si="86"/>
        <v/>
      </c>
      <c r="AX54" s="16" t="str">
        <f t="shared" si="82"/>
        <v/>
      </c>
      <c r="AY54" s="16" t="str">
        <f t="shared" si="83"/>
        <v/>
      </c>
      <c r="AZ54" s="16" t="str">
        <f t="shared" si="84"/>
        <v/>
      </c>
      <c r="BA54" s="4"/>
    </row>
    <row r="55" spans="1:57" s="25" customFormat="1" ht="14.25" hidden="1" customHeight="1" x14ac:dyDescent="0.15">
      <c r="A55" s="35" t="s">
        <v>202</v>
      </c>
      <c r="B55" s="23"/>
      <c r="C55" s="23"/>
      <c r="D55" s="23"/>
      <c r="E55" s="23"/>
      <c r="F55" s="23"/>
      <c r="G55" s="24"/>
      <c r="H55" s="23"/>
      <c r="I55" s="23"/>
      <c r="J55" s="23"/>
      <c r="K55" s="53"/>
      <c r="L55" s="16">
        <v>49</v>
      </c>
      <c r="M55" s="16" t="str">
        <f>IF(L55&lt;=L$6,VLOOKUP(L55,申込一覧表!AO:AP,2,0),"")</f>
        <v/>
      </c>
      <c r="N55" s="16">
        <f>IF(L55&lt;=L$6,VLOOKUP(L55,申込一覧表!AO:AQ,3,0),0)</f>
        <v>0</v>
      </c>
      <c r="O55" s="28" t="str">
        <f t="shared" si="9"/>
        <v/>
      </c>
      <c r="P55" s="16" t="str">
        <f>IF(L55&lt;=L$6,VLOOKUP(L55,申込一覧表!AO:AV,8,0),"")</f>
        <v/>
      </c>
      <c r="Q55" s="16" t="str">
        <f>IF(L55&lt;=L$6,VLOOKUP(L55,申込一覧表!AO:AS,5,0),"")</f>
        <v/>
      </c>
      <c r="R55" s="16">
        <f t="shared" si="100"/>
        <v>60</v>
      </c>
      <c r="S55" s="16">
        <f t="shared" si="101"/>
        <v>64</v>
      </c>
      <c r="T55" s="16">
        <f t="shared" si="102"/>
        <v>32</v>
      </c>
      <c r="U55" s="16">
        <f t="shared" si="103"/>
        <v>0</v>
      </c>
      <c r="V55" s="16" t="str">
        <f t="shared" si="104"/>
        <v/>
      </c>
      <c r="W55" s="16" t="str">
        <f t="shared" si="104"/>
        <v/>
      </c>
      <c r="X55" s="16" t="str">
        <f t="shared" si="104"/>
        <v/>
      </c>
      <c r="Y55" s="16" t="str">
        <f t="shared" si="104"/>
        <v/>
      </c>
      <c r="Z55" s="16" t="str">
        <f t="shared" si="105"/>
        <v/>
      </c>
      <c r="AA55" s="16" t="str">
        <f t="shared" si="105"/>
        <v/>
      </c>
      <c r="AB55" s="16" t="str">
        <f t="shared" si="105"/>
        <v/>
      </c>
      <c r="AC55" s="16" t="str">
        <f t="shared" si="105"/>
        <v/>
      </c>
      <c r="AD55" s="16" t="str">
        <f t="shared" si="107"/>
        <v/>
      </c>
      <c r="AE55" s="16" t="str">
        <f t="shared" si="107"/>
        <v/>
      </c>
      <c r="AF55" s="16" t="str">
        <f t="shared" si="107"/>
        <v/>
      </c>
      <c r="AG55" s="16"/>
      <c r="AH55" s="16">
        <v>49</v>
      </c>
      <c r="AI55" s="119" t="str">
        <f t="shared" si="22"/>
        <v/>
      </c>
      <c r="AW55" s="16" t="str">
        <f t="shared" si="86"/>
        <v/>
      </c>
      <c r="AX55" s="16" t="str">
        <f t="shared" si="82"/>
        <v/>
      </c>
      <c r="AY55" s="16" t="str">
        <f t="shared" si="83"/>
        <v/>
      </c>
      <c r="AZ55" s="16" t="str">
        <f t="shared" si="84"/>
        <v/>
      </c>
      <c r="BA55" s="4"/>
    </row>
    <row r="56" spans="1:57" ht="14.25" hidden="1" customHeight="1" x14ac:dyDescent="0.15">
      <c r="A56" s="20" t="str">
        <f>IF(C56="","",1)</f>
        <v/>
      </c>
      <c r="B56" s="27" t="str">
        <f>IF(C56="","",リレーオーダー用紙!$O$4)</f>
        <v/>
      </c>
      <c r="C56" s="160"/>
      <c r="D56" s="160"/>
      <c r="E56" s="100"/>
      <c r="F56" s="100"/>
      <c r="G56" s="101"/>
      <c r="H56" s="101"/>
      <c r="I56" s="101"/>
      <c r="J56" s="101"/>
      <c r="K56" s="53" t="str">
        <f t="shared" si="98"/>
        <v/>
      </c>
      <c r="L56" s="16">
        <v>50</v>
      </c>
      <c r="M56" s="16" t="str">
        <f>IF(L56&lt;=L$6,VLOOKUP(L56,申込一覧表!AO:AP,2,0),"")</f>
        <v/>
      </c>
      <c r="N56" s="16">
        <f>IF(L56&lt;=L$6,VLOOKUP(L56,申込一覧表!AO:AQ,3,0),0)</f>
        <v>0</v>
      </c>
      <c r="O56" s="28" t="str">
        <f t="shared" si="9"/>
        <v/>
      </c>
      <c r="P56" s="16" t="str">
        <f>IF(L56&lt;=L$6,VLOOKUP(L56,申込一覧表!AO:AV,8,0),"")</f>
        <v/>
      </c>
      <c r="Q56" s="16" t="str">
        <f>IF(L56&lt;=L$6,VLOOKUP(L56,申込一覧表!AO:AS,5,0),"")</f>
        <v/>
      </c>
      <c r="R56" s="16">
        <f t="shared" si="100"/>
        <v>60</v>
      </c>
      <c r="S56" s="16">
        <f t="shared" si="101"/>
        <v>64</v>
      </c>
      <c r="T56" s="16">
        <f t="shared" si="102"/>
        <v>32</v>
      </c>
      <c r="U56" s="16">
        <f t="shared" si="103"/>
        <v>0</v>
      </c>
      <c r="V56" s="16" t="str">
        <f t="shared" si="104"/>
        <v/>
      </c>
      <c r="W56" s="16" t="str">
        <f t="shared" si="104"/>
        <v/>
      </c>
      <c r="X56" s="16" t="str">
        <f t="shared" si="104"/>
        <v/>
      </c>
      <c r="Y56" s="16" t="str">
        <f t="shared" si="104"/>
        <v/>
      </c>
      <c r="Z56" s="16" t="str">
        <f t="shared" si="105"/>
        <v/>
      </c>
      <c r="AA56" s="16" t="str">
        <f t="shared" si="105"/>
        <v/>
      </c>
      <c r="AB56" s="16" t="str">
        <f t="shared" si="105"/>
        <v/>
      </c>
      <c r="AC56" s="16" t="str">
        <f t="shared" si="105"/>
        <v/>
      </c>
      <c r="AD56" s="16" t="str">
        <f t="shared" si="107"/>
        <v/>
      </c>
      <c r="AE56" s="16" t="str">
        <f t="shared" si="107"/>
        <v/>
      </c>
      <c r="AF56" s="16" t="str">
        <f t="shared" si="107"/>
        <v/>
      </c>
      <c r="AG56" s="16" t="str">
        <f>IF(J56="","",VLOOKUP(J56,$O$7:$U$132,7,0))</f>
        <v/>
      </c>
      <c r="AH56" s="16">
        <v>50</v>
      </c>
      <c r="AI56" s="119" t="str">
        <f t="shared" si="22"/>
        <v/>
      </c>
      <c r="AJ56" s="16">
        <f>IF(AJ$6=$AI56,1,0)</f>
        <v>0</v>
      </c>
      <c r="AK56" s="16">
        <f t="shared" ref="AK56:AQ63" si="109">IF(AK$6=$AI56,1,0)</f>
        <v>0</v>
      </c>
      <c r="AL56" s="16">
        <f t="shared" si="109"/>
        <v>0</v>
      </c>
      <c r="AM56" s="16">
        <f t="shared" si="109"/>
        <v>0</v>
      </c>
      <c r="AN56" s="16">
        <f t="shared" si="109"/>
        <v>0</v>
      </c>
      <c r="AO56" s="16">
        <f t="shared" si="109"/>
        <v>0</v>
      </c>
      <c r="AP56" s="16">
        <f t="shared" si="109"/>
        <v>0</v>
      </c>
      <c r="AQ56" s="16">
        <f t="shared" si="109"/>
        <v>0</v>
      </c>
      <c r="AW56" s="16" t="str">
        <f t="shared" si="86"/>
        <v/>
      </c>
      <c r="AX56" s="16" t="str">
        <f t="shared" si="82"/>
        <v/>
      </c>
      <c r="AY56" s="16" t="str">
        <f t="shared" si="83"/>
        <v/>
      </c>
      <c r="AZ56" s="16" t="str">
        <f t="shared" si="84"/>
        <v/>
      </c>
      <c r="BA56" s="4" t="str">
        <f t="shared" si="12"/>
        <v>999:99.99</v>
      </c>
      <c r="BB56" s="16" t="str">
        <f>LEFT(D56,3)</f>
        <v/>
      </c>
    </row>
    <row r="57" spans="1:57" ht="14.25" hidden="1" customHeight="1" x14ac:dyDescent="0.15">
      <c r="A57" s="20" t="str">
        <f>IF(C57="","",A56+1)</f>
        <v/>
      </c>
      <c r="B57" s="27" t="str">
        <f>IF(C57="","",リレーオーダー用紙!$O$4)</f>
        <v/>
      </c>
      <c r="C57" s="160"/>
      <c r="D57" s="160"/>
      <c r="E57" s="100"/>
      <c r="F57" s="100"/>
      <c r="G57" s="101"/>
      <c r="H57" s="101"/>
      <c r="I57" s="101"/>
      <c r="J57" s="101"/>
      <c r="K57" s="53" t="str">
        <f t="shared" si="98"/>
        <v/>
      </c>
      <c r="L57" s="16">
        <v>51</v>
      </c>
      <c r="M57" s="16" t="str">
        <f>IF(L57&lt;=L$6,VLOOKUP(L57,申込一覧表!AO:AP,2,0),"")</f>
        <v/>
      </c>
      <c r="N57" s="16">
        <f>IF(L57&lt;=L$6,VLOOKUP(L57,申込一覧表!AO:AQ,3,0),0)</f>
        <v>0</v>
      </c>
      <c r="O57" s="28" t="str">
        <f t="shared" si="9"/>
        <v/>
      </c>
      <c r="P57" s="16" t="str">
        <f>IF(L57&lt;=L$6,VLOOKUP(L57,申込一覧表!AO:AV,8,0),"")</f>
        <v/>
      </c>
      <c r="Q57" s="16" t="str">
        <f>IF(L57&lt;=L$6,VLOOKUP(L57,申込一覧表!AO:AS,5,0),"")</f>
        <v/>
      </c>
      <c r="R57" s="16">
        <f t="shared" si="100"/>
        <v>60</v>
      </c>
      <c r="S57" s="16">
        <f t="shared" si="101"/>
        <v>64</v>
      </c>
      <c r="T57" s="16">
        <f t="shared" si="102"/>
        <v>32</v>
      </c>
      <c r="U57" s="16">
        <f t="shared" si="103"/>
        <v>0</v>
      </c>
      <c r="V57" s="16" t="str">
        <f t="shared" si="104"/>
        <v/>
      </c>
      <c r="W57" s="16" t="str">
        <f t="shared" si="104"/>
        <v/>
      </c>
      <c r="X57" s="16" t="str">
        <f t="shared" si="104"/>
        <v/>
      </c>
      <c r="Y57" s="16" t="str">
        <f t="shared" si="104"/>
        <v/>
      </c>
      <c r="Z57" s="16" t="str">
        <f t="shared" si="105"/>
        <v/>
      </c>
      <c r="AA57" s="16" t="str">
        <f t="shared" si="105"/>
        <v/>
      </c>
      <c r="AB57" s="16" t="str">
        <f t="shared" si="105"/>
        <v/>
      </c>
      <c r="AC57" s="16" t="str">
        <f t="shared" si="105"/>
        <v/>
      </c>
      <c r="AD57" s="16" t="str">
        <f t="shared" ref="AD57:AF59" si="110">IF(G57="","",VLOOKUP(G57,$O$7:$U$132,7,0))</f>
        <v/>
      </c>
      <c r="AE57" s="16" t="str">
        <f t="shared" si="110"/>
        <v/>
      </c>
      <c r="AF57" s="16" t="str">
        <f t="shared" si="110"/>
        <v/>
      </c>
      <c r="AG57" s="16" t="str">
        <f>IF(J57="","",VLOOKUP(J57,$O$7:$U$132,7,0))</f>
        <v/>
      </c>
      <c r="AH57" s="16">
        <v>51</v>
      </c>
      <c r="AI57" s="119" t="str">
        <f t="shared" si="22"/>
        <v/>
      </c>
      <c r="AJ57" s="16">
        <f t="shared" ref="AJ57:AJ63" si="111">IF(AJ$6=$AI57,1,0)</f>
        <v>0</v>
      </c>
      <c r="AK57" s="16">
        <f t="shared" si="109"/>
        <v>0</v>
      </c>
      <c r="AL57" s="16">
        <f t="shared" si="109"/>
        <v>0</v>
      </c>
      <c r="AM57" s="16">
        <f t="shared" si="109"/>
        <v>0</v>
      </c>
      <c r="AN57" s="16">
        <f t="shared" si="109"/>
        <v>0</v>
      </c>
      <c r="AO57" s="16">
        <f t="shared" si="109"/>
        <v>0</v>
      </c>
      <c r="AP57" s="16">
        <f t="shared" si="109"/>
        <v>0</v>
      </c>
      <c r="AQ57" s="16">
        <f t="shared" si="109"/>
        <v>0</v>
      </c>
      <c r="AW57" s="16" t="str">
        <f t="shared" si="86"/>
        <v/>
      </c>
      <c r="AX57" s="16" t="str">
        <f t="shared" si="82"/>
        <v/>
      </c>
      <c r="AY57" s="16" t="str">
        <f t="shared" si="83"/>
        <v/>
      </c>
      <c r="AZ57" s="16" t="str">
        <f t="shared" si="84"/>
        <v/>
      </c>
      <c r="BA57" s="4" t="str">
        <f t="shared" si="12"/>
        <v>999:99.99</v>
      </c>
      <c r="BB57" s="16" t="str">
        <f t="shared" ref="BB57:BB59" si="112">LEFT(D57,3)</f>
        <v/>
      </c>
    </row>
    <row r="58" spans="1:57" ht="14.25" hidden="1" customHeight="1" x14ac:dyDescent="0.15">
      <c r="A58" s="20" t="str">
        <f t="shared" ref="A58:A63" si="113">IF(C58="","",A57+1)</f>
        <v/>
      </c>
      <c r="B58" s="27" t="str">
        <f>IF(C58="","",リレーオーダー用紙!$O$4)</f>
        <v/>
      </c>
      <c r="C58" s="160"/>
      <c r="D58" s="160"/>
      <c r="E58" s="100"/>
      <c r="F58" s="100"/>
      <c r="G58" s="101"/>
      <c r="H58" s="101"/>
      <c r="I58" s="101"/>
      <c r="J58" s="101"/>
      <c r="K58" s="53" t="str">
        <f t="shared" si="98"/>
        <v/>
      </c>
      <c r="L58" s="16">
        <v>52</v>
      </c>
      <c r="M58" s="16" t="str">
        <f>IF(L58&lt;=L$6,VLOOKUP(L58,申込一覧表!AO:AP,2,0),"")</f>
        <v/>
      </c>
      <c r="N58" s="16">
        <f>IF(L58&lt;=L$6,VLOOKUP(L58,申込一覧表!AO:AQ,3,0),0)</f>
        <v>0</v>
      </c>
      <c r="O58" s="28" t="str">
        <f t="shared" si="9"/>
        <v/>
      </c>
      <c r="P58" s="16" t="str">
        <f>IF(L58&lt;=L$6,VLOOKUP(L58,申込一覧表!AO:AV,8,0),"")</f>
        <v/>
      </c>
      <c r="Q58" s="16" t="str">
        <f>IF(L58&lt;=L$6,VLOOKUP(L58,申込一覧表!AO:AS,5,0),"")</f>
        <v/>
      </c>
      <c r="R58" s="16">
        <f t="shared" si="100"/>
        <v>60</v>
      </c>
      <c r="S58" s="16">
        <f t="shared" si="101"/>
        <v>64</v>
      </c>
      <c r="T58" s="16">
        <f t="shared" si="102"/>
        <v>32</v>
      </c>
      <c r="U58" s="16">
        <f t="shared" si="103"/>
        <v>0</v>
      </c>
      <c r="V58" s="16" t="str">
        <f t="shared" si="104"/>
        <v/>
      </c>
      <c r="W58" s="16" t="str">
        <f t="shared" si="104"/>
        <v/>
      </c>
      <c r="X58" s="16" t="str">
        <f t="shared" si="104"/>
        <v/>
      </c>
      <c r="Y58" s="16" t="str">
        <f t="shared" si="104"/>
        <v/>
      </c>
      <c r="Z58" s="16" t="str">
        <f t="shared" si="105"/>
        <v/>
      </c>
      <c r="AA58" s="16" t="str">
        <f t="shared" si="105"/>
        <v/>
      </c>
      <c r="AB58" s="16" t="str">
        <f t="shared" si="105"/>
        <v/>
      </c>
      <c r="AC58" s="16" t="str">
        <f t="shared" si="105"/>
        <v/>
      </c>
      <c r="AD58" s="16" t="str">
        <f t="shared" si="110"/>
        <v/>
      </c>
      <c r="AE58" s="16" t="str">
        <f t="shared" si="110"/>
        <v/>
      </c>
      <c r="AF58" s="16" t="str">
        <f t="shared" si="110"/>
        <v/>
      </c>
      <c r="AG58" s="16" t="str">
        <f>IF(J58="","",VLOOKUP(J58,$O$7:$U$132,7,0))</f>
        <v/>
      </c>
      <c r="AH58" s="16">
        <v>52</v>
      </c>
      <c r="AI58" s="119" t="str">
        <f t="shared" si="22"/>
        <v/>
      </c>
      <c r="AJ58" s="16">
        <f t="shared" si="111"/>
        <v>0</v>
      </c>
      <c r="AK58" s="16">
        <f t="shared" si="109"/>
        <v>0</v>
      </c>
      <c r="AL58" s="16">
        <f t="shared" si="109"/>
        <v>0</v>
      </c>
      <c r="AM58" s="16">
        <f t="shared" si="109"/>
        <v>0</v>
      </c>
      <c r="AN58" s="16">
        <f t="shared" si="109"/>
        <v>0</v>
      </c>
      <c r="AO58" s="16">
        <f t="shared" si="109"/>
        <v>0</v>
      </c>
      <c r="AP58" s="16">
        <f t="shared" si="109"/>
        <v>0</v>
      </c>
      <c r="AQ58" s="16">
        <f t="shared" si="109"/>
        <v>0</v>
      </c>
      <c r="AW58" s="16" t="str">
        <f t="shared" si="86"/>
        <v/>
      </c>
      <c r="AX58" s="16" t="str">
        <f t="shared" si="82"/>
        <v/>
      </c>
      <c r="AY58" s="16" t="str">
        <f t="shared" si="83"/>
        <v/>
      </c>
      <c r="AZ58" s="16" t="str">
        <f t="shared" si="84"/>
        <v/>
      </c>
      <c r="BA58" s="4" t="str">
        <f t="shared" si="12"/>
        <v>999:99.99</v>
      </c>
      <c r="BB58" s="16" t="str">
        <f t="shared" si="112"/>
        <v/>
      </c>
    </row>
    <row r="59" spans="1:57" ht="14.25" hidden="1" customHeight="1" x14ac:dyDescent="0.15">
      <c r="A59" s="20" t="str">
        <f t="shared" si="113"/>
        <v/>
      </c>
      <c r="B59" s="27" t="str">
        <f>IF(C59="","",リレーオーダー用紙!$O$4)</f>
        <v/>
      </c>
      <c r="C59" s="160"/>
      <c r="D59" s="160"/>
      <c r="E59" s="100"/>
      <c r="F59" s="100"/>
      <c r="G59" s="101"/>
      <c r="H59" s="101"/>
      <c r="I59" s="101"/>
      <c r="J59" s="101"/>
      <c r="K59" s="53" t="str">
        <f t="shared" si="98"/>
        <v/>
      </c>
      <c r="L59" s="16">
        <v>53</v>
      </c>
      <c r="M59" s="16" t="str">
        <f>IF(L59&lt;=L$6,VLOOKUP(L59,申込一覧表!AO:AP,2,0),"")</f>
        <v/>
      </c>
      <c r="N59" s="16">
        <f>IF(L59&lt;=L$6,VLOOKUP(L59,申込一覧表!AO:AQ,3,0),0)</f>
        <v>0</v>
      </c>
      <c r="O59" s="28" t="str">
        <f t="shared" si="9"/>
        <v/>
      </c>
      <c r="P59" s="16" t="str">
        <f>IF(L59&lt;=L$6,VLOOKUP(L59,申込一覧表!AO:AV,8,0),"")</f>
        <v/>
      </c>
      <c r="Q59" s="16" t="str">
        <f>IF(L59&lt;=L$6,VLOOKUP(L59,申込一覧表!AO:AS,5,0),"")</f>
        <v/>
      </c>
      <c r="R59" s="16">
        <f t="shared" si="100"/>
        <v>60</v>
      </c>
      <c r="S59" s="16">
        <f t="shared" si="101"/>
        <v>64</v>
      </c>
      <c r="T59" s="16">
        <f t="shared" si="102"/>
        <v>32</v>
      </c>
      <c r="U59" s="16">
        <f t="shared" si="103"/>
        <v>0</v>
      </c>
      <c r="V59" s="16" t="str">
        <f t="shared" si="104"/>
        <v/>
      </c>
      <c r="W59" s="16" t="str">
        <f t="shared" si="104"/>
        <v/>
      </c>
      <c r="X59" s="16" t="str">
        <f t="shared" si="104"/>
        <v/>
      </c>
      <c r="Y59" s="16" t="str">
        <f t="shared" si="104"/>
        <v/>
      </c>
      <c r="Z59" s="16" t="str">
        <f t="shared" si="105"/>
        <v/>
      </c>
      <c r="AA59" s="16" t="str">
        <f t="shared" si="105"/>
        <v/>
      </c>
      <c r="AB59" s="16" t="str">
        <f t="shared" si="105"/>
        <v/>
      </c>
      <c r="AC59" s="16" t="str">
        <f t="shared" si="105"/>
        <v/>
      </c>
      <c r="AD59" s="16" t="str">
        <f t="shared" si="110"/>
        <v/>
      </c>
      <c r="AE59" s="16" t="str">
        <f t="shared" si="110"/>
        <v/>
      </c>
      <c r="AF59" s="16" t="str">
        <f t="shared" si="110"/>
        <v/>
      </c>
      <c r="AG59" s="16" t="str">
        <f>IF(J59="","",VLOOKUP(J59,$O$7:$U$132,7,0))</f>
        <v/>
      </c>
      <c r="AH59" s="16">
        <v>53</v>
      </c>
      <c r="AI59" s="119" t="str">
        <f t="shared" si="22"/>
        <v/>
      </c>
      <c r="AJ59" s="16">
        <f t="shared" si="111"/>
        <v>0</v>
      </c>
      <c r="AK59" s="16">
        <f t="shared" si="109"/>
        <v>0</v>
      </c>
      <c r="AL59" s="16">
        <f t="shared" si="109"/>
        <v>0</v>
      </c>
      <c r="AM59" s="16">
        <f t="shared" si="109"/>
        <v>0</v>
      </c>
      <c r="AN59" s="16">
        <f t="shared" si="109"/>
        <v>0</v>
      </c>
      <c r="AO59" s="16">
        <f t="shared" si="109"/>
        <v>0</v>
      </c>
      <c r="AP59" s="16">
        <f t="shared" si="109"/>
        <v>0</v>
      </c>
      <c r="AQ59" s="16">
        <f t="shared" si="109"/>
        <v>0</v>
      </c>
      <c r="AW59" s="16" t="str">
        <f t="shared" si="86"/>
        <v/>
      </c>
      <c r="AX59" s="16" t="str">
        <f t="shared" si="82"/>
        <v/>
      </c>
      <c r="AY59" s="16" t="str">
        <f t="shared" si="83"/>
        <v/>
      </c>
      <c r="AZ59" s="16" t="str">
        <f t="shared" si="84"/>
        <v/>
      </c>
      <c r="BA59" s="4" t="str">
        <f t="shared" si="12"/>
        <v>999:99.99</v>
      </c>
      <c r="BB59" s="16" t="str">
        <f t="shared" si="112"/>
        <v/>
      </c>
    </row>
    <row r="60" spans="1:57" ht="14.25" hidden="1" customHeight="1" x14ac:dyDescent="0.15">
      <c r="A60" s="20" t="str">
        <f t="shared" si="113"/>
        <v/>
      </c>
      <c r="B60" s="27" t="str">
        <f>IF(C60="","",リレーオーダー用紙!$O$4)</f>
        <v/>
      </c>
      <c r="C60" s="160"/>
      <c r="D60" s="160"/>
      <c r="E60" s="100"/>
      <c r="F60" s="100"/>
      <c r="G60" s="101"/>
      <c r="H60" s="101"/>
      <c r="I60" s="101"/>
      <c r="J60" s="101"/>
      <c r="K60" s="53"/>
      <c r="L60" s="16">
        <v>54</v>
      </c>
      <c r="M60" s="16" t="str">
        <f>IF(L60&lt;=L$6,VLOOKUP(L60,申込一覧表!AO:AP,2,0),"")</f>
        <v/>
      </c>
      <c r="N60" s="16">
        <f>IF(L60&lt;=L$6,VLOOKUP(L60,申込一覧表!AO:AQ,3,0),0)</f>
        <v>0</v>
      </c>
      <c r="O60" s="28" t="str">
        <f t="shared" si="9"/>
        <v/>
      </c>
      <c r="P60" s="16" t="str">
        <f>IF(L60&lt;=L$6,VLOOKUP(L60,申込一覧表!AO:AV,8,0),"")</f>
        <v/>
      </c>
      <c r="Q60" s="16" t="str">
        <f>IF(L60&lt;=L$6,VLOOKUP(L60,申込一覧表!AO:AS,5,0),"")</f>
        <v/>
      </c>
      <c r="AH60" s="16">
        <v>54</v>
      </c>
      <c r="AI60" s="119" t="str">
        <f t="shared" si="22"/>
        <v/>
      </c>
      <c r="AJ60" s="16">
        <f t="shared" si="111"/>
        <v>0</v>
      </c>
      <c r="AK60" s="16">
        <f t="shared" si="109"/>
        <v>0</v>
      </c>
      <c r="AL60" s="16">
        <f t="shared" si="109"/>
        <v>0</v>
      </c>
      <c r="AM60" s="16">
        <f t="shared" si="109"/>
        <v>0</v>
      </c>
      <c r="AN60" s="16">
        <f t="shared" si="109"/>
        <v>0</v>
      </c>
      <c r="AO60" s="16">
        <f t="shared" si="109"/>
        <v>0</v>
      </c>
      <c r="AP60" s="16">
        <f t="shared" si="109"/>
        <v>0</v>
      </c>
      <c r="AQ60" s="16">
        <f t="shared" si="109"/>
        <v>0</v>
      </c>
      <c r="AW60" s="16" t="str">
        <f t="shared" si="86"/>
        <v/>
      </c>
      <c r="BA60" s="4" t="str">
        <f t="shared" ref="BA60:BA63" si="114">IF(E60="","999:99.99"," "&amp;LEFT(RIGHT("        "&amp;TEXT(E60,"0.00"),7),2)&amp;":"&amp;RIGHT(TEXT(E60,"0.00"),5))</f>
        <v>999:99.99</v>
      </c>
      <c r="BB60" s="16" t="str">
        <f t="shared" ref="BB60:BB63" si="115">LEFT(D60,3)</f>
        <v/>
      </c>
    </row>
    <row r="61" spans="1:57" ht="14.25" hidden="1" customHeight="1" x14ac:dyDescent="0.15">
      <c r="A61" s="20" t="str">
        <f t="shared" si="113"/>
        <v/>
      </c>
      <c r="B61" s="27" t="str">
        <f>IF(C61="","",リレーオーダー用紙!$O$4)</f>
        <v/>
      </c>
      <c r="C61" s="160"/>
      <c r="D61" s="160"/>
      <c r="E61" s="100"/>
      <c r="F61" s="100"/>
      <c r="G61" s="101"/>
      <c r="H61" s="101"/>
      <c r="I61" s="101"/>
      <c r="J61" s="101"/>
      <c r="K61" s="53" t="str">
        <f t="shared" si="98"/>
        <v/>
      </c>
      <c r="L61" s="16">
        <v>55</v>
      </c>
      <c r="M61" s="16" t="str">
        <f>IF(L61&lt;=L$6,VLOOKUP(L61,申込一覧表!AO:AP,2,0),"")</f>
        <v/>
      </c>
      <c r="N61" s="16">
        <f>IF(L61&lt;=L$6,VLOOKUP(L61,申込一覧表!AO:AQ,3,0),0)</f>
        <v>0</v>
      </c>
      <c r="O61" s="28" t="str">
        <f t="shared" si="9"/>
        <v/>
      </c>
      <c r="P61" s="16" t="str">
        <f>IF(L61&lt;=L$6,VLOOKUP(L61,申込一覧表!AO:AV,8,0),"")</f>
        <v/>
      </c>
      <c r="Q61" s="16" t="str">
        <f>IF(L61&lt;=L$6,VLOOKUP(L61,申込一覧表!AO:AS,5,0),"")</f>
        <v/>
      </c>
      <c r="R61" s="16">
        <f t="shared" ref="R61:R92" si="116">COUNTIF($G$7:$J$13,O61)+COUNTIF($G$26:$J$33,O61)</f>
        <v>60</v>
      </c>
      <c r="S61" s="16">
        <f t="shared" ref="S61:S92" si="117">COUNTIF($G$16:$J$23,O61)+COUNTIF($G$36:$J$43,O61)</f>
        <v>64</v>
      </c>
      <c r="T61" s="16">
        <f t="shared" ref="T61:T92" si="118">COUNTIF($G$46:$J$53,O61)</f>
        <v>32</v>
      </c>
      <c r="U61" s="16">
        <f t="shared" ref="U61:U92" si="119">COUNTIF($G$56:$J$63,_LM7)</f>
        <v>0</v>
      </c>
      <c r="V61" s="16" t="str">
        <f t="shared" ref="V61:V92" si="120">IF(G61="","",VLOOKUP(G61,$O$7:$P$132,2,0))</f>
        <v/>
      </c>
      <c r="W61" s="16" t="str">
        <f t="shared" ref="W61:W92" si="121">IF(H61="","",VLOOKUP(H61,$O$7:$P$132,2,0))</f>
        <v/>
      </c>
      <c r="X61" s="16" t="str">
        <f t="shared" ref="X61:X92" si="122">IF(I61="","",VLOOKUP(I61,$O$7:$P$132,2,0))</f>
        <v/>
      </c>
      <c r="Y61" s="16" t="str">
        <f t="shared" ref="Y61:Y92" si="123">IF(J61="","",VLOOKUP(J61,$O$7:$P$132,2,0))</f>
        <v/>
      </c>
      <c r="Z61" s="16" t="str">
        <f t="shared" ref="Z61:Z92" si="124">IF(G61="","",VLOOKUP(G61,$O$7:$Q$132,3,0))</f>
        <v/>
      </c>
      <c r="AA61" s="16" t="str">
        <f t="shared" ref="AA61:AA92" si="125">IF(H61="","",VLOOKUP(H61,$O$7:$Q$132,3,0))</f>
        <v/>
      </c>
      <c r="AB61" s="16" t="str">
        <f t="shared" ref="AB61:AB92" si="126">IF(I61="","",VLOOKUP(I61,$O$7:$Q$132,3,0))</f>
        <v/>
      </c>
      <c r="AC61" s="16" t="str">
        <f t="shared" ref="AC61:AC92" si="127">IF(J61="","",VLOOKUP(J61,$O$7:$Q$132,3,0))</f>
        <v/>
      </c>
      <c r="AD61" s="16" t="str">
        <f t="shared" ref="AD61:AD92" si="128">IF(G61="","",VLOOKUP(G61,$O$7:$U$132,7,0))</f>
        <v/>
      </c>
      <c r="AE61" s="16" t="str">
        <f t="shared" ref="AE61:AE92" si="129">IF(H61="","",VLOOKUP(H61,$O$7:$U$132,7,0))</f>
        <v/>
      </c>
      <c r="AF61" s="16" t="str">
        <f t="shared" ref="AF61:AF92" si="130">IF(I61="","",VLOOKUP(I61,$O$7:$U$132,7,0))</f>
        <v/>
      </c>
      <c r="AG61" s="16" t="str">
        <f t="shared" ref="AG61:AG92" si="131">IF(J61="","",VLOOKUP(J61,$O$7:$U$132,7,0))</f>
        <v/>
      </c>
      <c r="AH61" s="16">
        <v>55</v>
      </c>
      <c r="AI61" s="119" t="str">
        <f t="shared" si="22"/>
        <v/>
      </c>
      <c r="AJ61" s="16">
        <f t="shared" si="111"/>
        <v>0</v>
      </c>
      <c r="AK61" s="16">
        <f t="shared" si="109"/>
        <v>0</v>
      </c>
      <c r="AL61" s="16">
        <f t="shared" si="109"/>
        <v>0</v>
      </c>
      <c r="AM61" s="16">
        <f t="shared" si="109"/>
        <v>0</v>
      </c>
      <c r="AN61" s="16">
        <f t="shared" si="109"/>
        <v>0</v>
      </c>
      <c r="AO61" s="16">
        <f t="shared" si="109"/>
        <v>0</v>
      </c>
      <c r="AP61" s="16">
        <f t="shared" si="109"/>
        <v>0</v>
      </c>
      <c r="AQ61" s="16">
        <f t="shared" si="109"/>
        <v>0</v>
      </c>
      <c r="AW61" s="16" t="str">
        <f t="shared" si="86"/>
        <v/>
      </c>
      <c r="AX61" s="16" t="str">
        <f t="shared" ref="AX61:AZ63" si="132">IF(H61="","",VLOOKUP(H61,$O$7:$AH$131,20,0))</f>
        <v/>
      </c>
      <c r="AY61" s="16" t="str">
        <f t="shared" si="132"/>
        <v/>
      </c>
      <c r="AZ61" s="16" t="str">
        <f t="shared" si="132"/>
        <v/>
      </c>
      <c r="BA61" s="4" t="str">
        <f t="shared" si="114"/>
        <v>999:99.99</v>
      </c>
      <c r="BB61" s="16" t="str">
        <f t="shared" si="115"/>
        <v/>
      </c>
    </row>
    <row r="62" spans="1:57" ht="14.25" hidden="1" customHeight="1" x14ac:dyDescent="0.15">
      <c r="A62" s="20" t="str">
        <f t="shared" si="113"/>
        <v/>
      </c>
      <c r="B62" s="27" t="str">
        <f>IF(C62="","",リレーオーダー用紙!$O$4)</f>
        <v/>
      </c>
      <c r="C62" s="160"/>
      <c r="D62" s="160"/>
      <c r="E62" s="100"/>
      <c r="F62" s="100"/>
      <c r="G62" s="101"/>
      <c r="H62" s="101"/>
      <c r="I62" s="101"/>
      <c r="J62" s="101"/>
      <c r="K62" s="53" t="str">
        <f t="shared" si="98"/>
        <v/>
      </c>
      <c r="L62" s="16">
        <v>56</v>
      </c>
      <c r="M62" s="16" t="str">
        <f>IF(L62&lt;=L$6,VLOOKUP(L62,申込一覧表!AO:AP,2,0),"")</f>
        <v/>
      </c>
      <c r="N62" s="16">
        <f>IF(L62&lt;=L$6,VLOOKUP(L62,申込一覧表!AO:AQ,3,0),0)</f>
        <v>0</v>
      </c>
      <c r="O62" s="28" t="str">
        <f t="shared" si="9"/>
        <v/>
      </c>
      <c r="P62" s="16" t="str">
        <f>IF(L62&lt;=L$6,VLOOKUP(L62,申込一覧表!AO:AV,8,0),"")</f>
        <v/>
      </c>
      <c r="Q62" s="16" t="str">
        <f>IF(L62&lt;=L$6,VLOOKUP(L62,申込一覧表!AO:AS,5,0),"")</f>
        <v/>
      </c>
      <c r="R62" s="16">
        <f t="shared" si="116"/>
        <v>60</v>
      </c>
      <c r="S62" s="16">
        <f t="shared" si="117"/>
        <v>64</v>
      </c>
      <c r="T62" s="16">
        <f t="shared" si="118"/>
        <v>32</v>
      </c>
      <c r="U62" s="16">
        <f t="shared" si="119"/>
        <v>0</v>
      </c>
      <c r="V62" s="16" t="str">
        <f t="shared" si="120"/>
        <v/>
      </c>
      <c r="W62" s="16" t="str">
        <f t="shared" si="121"/>
        <v/>
      </c>
      <c r="X62" s="16" t="str">
        <f t="shared" si="122"/>
        <v/>
      </c>
      <c r="Y62" s="16" t="str">
        <f t="shared" si="123"/>
        <v/>
      </c>
      <c r="Z62" s="16" t="str">
        <f t="shared" si="124"/>
        <v/>
      </c>
      <c r="AA62" s="16" t="str">
        <f t="shared" si="125"/>
        <v/>
      </c>
      <c r="AB62" s="16" t="str">
        <f t="shared" si="126"/>
        <v/>
      </c>
      <c r="AC62" s="16" t="str">
        <f t="shared" si="127"/>
        <v/>
      </c>
      <c r="AD62" s="16" t="str">
        <f t="shared" si="128"/>
        <v/>
      </c>
      <c r="AE62" s="16" t="str">
        <f t="shared" si="129"/>
        <v/>
      </c>
      <c r="AF62" s="16" t="str">
        <f t="shared" si="130"/>
        <v/>
      </c>
      <c r="AG62" s="16" t="str">
        <f t="shared" si="131"/>
        <v/>
      </c>
      <c r="AH62" s="16">
        <v>56</v>
      </c>
      <c r="AI62" s="119" t="str">
        <f t="shared" si="22"/>
        <v/>
      </c>
      <c r="AJ62" s="16">
        <f t="shared" si="111"/>
        <v>0</v>
      </c>
      <c r="AK62" s="16">
        <f t="shared" si="109"/>
        <v>0</v>
      </c>
      <c r="AL62" s="16">
        <f t="shared" si="109"/>
        <v>0</v>
      </c>
      <c r="AM62" s="16">
        <f t="shared" si="109"/>
        <v>0</v>
      </c>
      <c r="AN62" s="16">
        <f t="shared" si="109"/>
        <v>0</v>
      </c>
      <c r="AO62" s="16">
        <f t="shared" si="109"/>
        <v>0</v>
      </c>
      <c r="AP62" s="16">
        <f t="shared" si="109"/>
        <v>0</v>
      </c>
      <c r="AQ62" s="16">
        <f t="shared" si="109"/>
        <v>0</v>
      </c>
      <c r="AW62" s="16" t="str">
        <f t="shared" si="86"/>
        <v/>
      </c>
      <c r="AX62" s="16" t="str">
        <f t="shared" si="132"/>
        <v/>
      </c>
      <c r="AY62" s="16" t="str">
        <f t="shared" si="132"/>
        <v/>
      </c>
      <c r="AZ62" s="16" t="str">
        <f t="shared" si="132"/>
        <v/>
      </c>
      <c r="BA62" s="4" t="str">
        <f t="shared" si="114"/>
        <v>999:99.99</v>
      </c>
      <c r="BB62" s="16" t="str">
        <f t="shared" si="115"/>
        <v/>
      </c>
    </row>
    <row r="63" spans="1:57" ht="14.25" hidden="1" customHeight="1" x14ac:dyDescent="0.15">
      <c r="A63" s="20" t="str">
        <f t="shared" si="113"/>
        <v/>
      </c>
      <c r="B63" s="27" t="str">
        <f>IF(C63="","",リレーオーダー用紙!$O$4)</f>
        <v/>
      </c>
      <c r="C63" s="160"/>
      <c r="D63" s="160"/>
      <c r="E63" s="100"/>
      <c r="F63" s="100"/>
      <c r="G63" s="101"/>
      <c r="H63" s="101"/>
      <c r="I63" s="101"/>
      <c r="J63" s="101"/>
      <c r="K63" s="53" t="str">
        <f t="shared" si="98"/>
        <v/>
      </c>
      <c r="L63" s="16">
        <v>57</v>
      </c>
      <c r="M63" s="16" t="str">
        <f>IF(L63&lt;=L$6,VLOOKUP(L63,申込一覧表!AO:AP,2,0),"")</f>
        <v/>
      </c>
      <c r="N63" s="16">
        <f>IF(L63&lt;=L$6,VLOOKUP(L63,申込一覧表!AO:AQ,3,0),0)</f>
        <v>0</v>
      </c>
      <c r="O63" s="28" t="str">
        <f t="shared" si="9"/>
        <v/>
      </c>
      <c r="P63" s="16" t="str">
        <f>IF(L63&lt;=L$6,VLOOKUP(L63,申込一覧表!AO:AV,8,0),"")</f>
        <v/>
      </c>
      <c r="Q63" s="16" t="str">
        <f>IF(L63&lt;=L$6,VLOOKUP(L63,申込一覧表!AO:AS,5,0),"")</f>
        <v/>
      </c>
      <c r="R63" s="16">
        <f t="shared" si="116"/>
        <v>60</v>
      </c>
      <c r="S63" s="16">
        <f t="shared" si="117"/>
        <v>64</v>
      </c>
      <c r="T63" s="16">
        <f t="shared" si="118"/>
        <v>32</v>
      </c>
      <c r="U63" s="16">
        <f t="shared" si="119"/>
        <v>0</v>
      </c>
      <c r="V63" s="16" t="str">
        <f t="shared" si="120"/>
        <v/>
      </c>
      <c r="W63" s="16" t="str">
        <f t="shared" si="121"/>
        <v/>
      </c>
      <c r="X63" s="16" t="str">
        <f t="shared" si="122"/>
        <v/>
      </c>
      <c r="Y63" s="16" t="str">
        <f t="shared" si="123"/>
        <v/>
      </c>
      <c r="Z63" s="16" t="str">
        <f t="shared" si="124"/>
        <v/>
      </c>
      <c r="AA63" s="16" t="str">
        <f t="shared" si="125"/>
        <v/>
      </c>
      <c r="AB63" s="16" t="str">
        <f t="shared" si="126"/>
        <v/>
      </c>
      <c r="AC63" s="16" t="str">
        <f t="shared" si="127"/>
        <v/>
      </c>
      <c r="AD63" s="16" t="str">
        <f t="shared" si="128"/>
        <v/>
      </c>
      <c r="AE63" s="16" t="str">
        <f t="shared" si="129"/>
        <v/>
      </c>
      <c r="AF63" s="16" t="str">
        <f t="shared" si="130"/>
        <v/>
      </c>
      <c r="AG63" s="16" t="str">
        <f t="shared" si="131"/>
        <v/>
      </c>
      <c r="AH63" s="16">
        <v>57</v>
      </c>
      <c r="AI63" s="119" t="str">
        <f t="shared" si="22"/>
        <v/>
      </c>
      <c r="AJ63" s="16">
        <f t="shared" si="111"/>
        <v>0</v>
      </c>
      <c r="AK63" s="16">
        <f t="shared" si="109"/>
        <v>0</v>
      </c>
      <c r="AL63" s="16">
        <f t="shared" si="109"/>
        <v>0</v>
      </c>
      <c r="AM63" s="16">
        <f t="shared" si="109"/>
        <v>0</v>
      </c>
      <c r="AN63" s="16">
        <f t="shared" si="109"/>
        <v>0</v>
      </c>
      <c r="AO63" s="16">
        <f t="shared" si="109"/>
        <v>0</v>
      </c>
      <c r="AP63" s="16">
        <f t="shared" si="109"/>
        <v>0</v>
      </c>
      <c r="AQ63" s="16">
        <f t="shared" si="109"/>
        <v>0</v>
      </c>
      <c r="AW63" s="16" t="str">
        <f t="shared" si="86"/>
        <v/>
      </c>
      <c r="AX63" s="16" t="str">
        <f t="shared" si="132"/>
        <v/>
      </c>
      <c r="AY63" s="16" t="str">
        <f t="shared" si="132"/>
        <v/>
      </c>
      <c r="AZ63" s="16" t="str">
        <f t="shared" si="132"/>
        <v/>
      </c>
      <c r="BA63" s="4" t="str">
        <f t="shared" si="114"/>
        <v>999:99.99</v>
      </c>
      <c r="BB63" s="16" t="str">
        <f t="shared" si="115"/>
        <v/>
      </c>
    </row>
    <row r="64" spans="1:57" ht="14.25" customHeight="1" x14ac:dyDescent="0.15">
      <c r="K64" s="26"/>
      <c r="L64" s="16">
        <v>58</v>
      </c>
      <c r="M64" s="16" t="str">
        <f>IF(L64&lt;=L$6,VLOOKUP(L64,申込一覧表!AO:AP,2,0),"")</f>
        <v/>
      </c>
      <c r="N64" s="16">
        <f>IF(L64&lt;=L$6,VLOOKUP(L64,申込一覧表!AO:AQ,3,0),0)</f>
        <v>0</v>
      </c>
      <c r="O64" s="28" t="str">
        <f t="shared" si="9"/>
        <v/>
      </c>
      <c r="P64" s="16" t="str">
        <f>IF(L64&lt;=L$6,VLOOKUP(L64,申込一覧表!AO:AV,8,0),"")</f>
        <v/>
      </c>
      <c r="Q64" s="16" t="str">
        <f>IF(L64&lt;=L$6,VLOOKUP(L64,申込一覧表!AO:AS,5,0),"")</f>
        <v/>
      </c>
      <c r="R64" s="16">
        <f t="shared" si="116"/>
        <v>60</v>
      </c>
      <c r="S64" s="16">
        <f t="shared" si="117"/>
        <v>64</v>
      </c>
      <c r="T64" s="16">
        <f t="shared" si="118"/>
        <v>32</v>
      </c>
      <c r="U64" s="16">
        <f t="shared" si="119"/>
        <v>0</v>
      </c>
      <c r="V64" s="16" t="str">
        <f t="shared" si="120"/>
        <v/>
      </c>
      <c r="W64" s="16" t="str">
        <f t="shared" si="121"/>
        <v/>
      </c>
      <c r="X64" s="16" t="str">
        <f t="shared" si="122"/>
        <v/>
      </c>
      <c r="Y64" s="16" t="str">
        <f t="shared" si="123"/>
        <v/>
      </c>
      <c r="Z64" s="16" t="str">
        <f t="shared" si="124"/>
        <v/>
      </c>
      <c r="AA64" s="16" t="str">
        <f t="shared" si="125"/>
        <v/>
      </c>
      <c r="AB64" s="16" t="str">
        <f t="shared" si="126"/>
        <v/>
      </c>
      <c r="AC64" s="16" t="str">
        <f t="shared" si="127"/>
        <v/>
      </c>
      <c r="AD64" s="16" t="str">
        <f t="shared" si="128"/>
        <v/>
      </c>
      <c r="AE64" s="16" t="str">
        <f t="shared" si="129"/>
        <v/>
      </c>
      <c r="AF64" s="16" t="str">
        <f t="shared" si="130"/>
        <v/>
      </c>
      <c r="AG64" s="16" t="str">
        <f t="shared" si="131"/>
        <v/>
      </c>
      <c r="AH64" s="16">
        <v>58</v>
      </c>
      <c r="AI64" s="119" t="str">
        <f t="shared" si="22"/>
        <v/>
      </c>
      <c r="AJ64" s="26">
        <f t="shared" ref="AJ64:AQ64" si="133">SUM(AJ56:AJ63)</f>
        <v>0</v>
      </c>
      <c r="AK64" s="26">
        <f t="shared" si="133"/>
        <v>0</v>
      </c>
      <c r="AL64" s="26">
        <f t="shared" si="133"/>
        <v>0</v>
      </c>
      <c r="AM64" s="26">
        <f t="shared" si="133"/>
        <v>0</v>
      </c>
      <c r="AN64" s="26">
        <f t="shared" si="133"/>
        <v>0</v>
      </c>
      <c r="AO64" s="26">
        <f t="shared" si="133"/>
        <v>0</v>
      </c>
      <c r="AP64" s="26">
        <f t="shared" si="133"/>
        <v>0</v>
      </c>
      <c r="AQ64" s="26">
        <f t="shared" si="133"/>
        <v>0</v>
      </c>
      <c r="AR64" s="26"/>
      <c r="AS64" s="26"/>
      <c r="AT64" s="26"/>
      <c r="AU64" s="26">
        <f>MAX(AJ64:AQ64)</f>
        <v>0</v>
      </c>
      <c r="AV64" s="26">
        <f>SUM(AJ64:AQ64)</f>
        <v>0</v>
      </c>
      <c r="AW64" s="16" t="str">
        <f t="shared" si="86"/>
        <v/>
      </c>
      <c r="AZ64" s="16" t="str">
        <f>IF(J64="","",VLOOKUP(J64,$O$7:$AH$131,20,0))</f>
        <v/>
      </c>
    </row>
    <row r="65" spans="1:35" ht="14.25" customHeight="1" x14ac:dyDescent="0.15">
      <c r="L65" s="16">
        <v>59</v>
      </c>
      <c r="M65" s="16" t="str">
        <f>IF(L65&lt;=L$6,VLOOKUP(L65,申込一覧表!AO:AP,2,0),"")</f>
        <v/>
      </c>
      <c r="N65" s="16">
        <f>IF(L65&lt;=L$6,VLOOKUP(L65,申込一覧表!AO:AQ,3,0),0)</f>
        <v>0</v>
      </c>
      <c r="O65" s="28" t="str">
        <f t="shared" si="9"/>
        <v/>
      </c>
      <c r="P65" s="16" t="str">
        <f>IF(L65&lt;=L$6,VLOOKUP(L65,申込一覧表!AO:AV,8,0),"")</f>
        <v/>
      </c>
      <c r="Q65" s="16" t="str">
        <f>IF(L65&lt;=L$6,VLOOKUP(L65,申込一覧表!AO:AS,5,0),"")</f>
        <v/>
      </c>
      <c r="R65" s="16">
        <f t="shared" si="116"/>
        <v>60</v>
      </c>
      <c r="S65" s="16">
        <f t="shared" si="117"/>
        <v>64</v>
      </c>
      <c r="T65" s="16">
        <f t="shared" si="118"/>
        <v>32</v>
      </c>
      <c r="U65" s="16">
        <f t="shared" si="119"/>
        <v>0</v>
      </c>
      <c r="V65" s="16" t="str">
        <f t="shared" si="120"/>
        <v/>
      </c>
      <c r="W65" s="16" t="str">
        <f t="shared" si="121"/>
        <v/>
      </c>
      <c r="X65" s="16" t="str">
        <f t="shared" si="122"/>
        <v/>
      </c>
      <c r="Y65" s="16" t="str">
        <f t="shared" si="123"/>
        <v/>
      </c>
      <c r="Z65" s="16" t="str">
        <f t="shared" si="124"/>
        <v/>
      </c>
      <c r="AA65" s="16" t="str">
        <f t="shared" si="125"/>
        <v/>
      </c>
      <c r="AB65" s="16" t="str">
        <f t="shared" si="126"/>
        <v/>
      </c>
      <c r="AC65" s="16" t="str">
        <f t="shared" si="127"/>
        <v/>
      </c>
      <c r="AD65" s="16" t="str">
        <f t="shared" si="128"/>
        <v/>
      </c>
      <c r="AE65" s="16" t="str">
        <f t="shared" si="129"/>
        <v/>
      </c>
      <c r="AF65" s="16" t="str">
        <f t="shared" si="130"/>
        <v/>
      </c>
      <c r="AG65" s="16" t="str">
        <f t="shared" si="131"/>
        <v/>
      </c>
      <c r="AH65" s="16">
        <v>59</v>
      </c>
      <c r="AI65" s="119" t="str">
        <f t="shared" si="22"/>
        <v/>
      </c>
    </row>
    <row r="66" spans="1:35" ht="14.25" customHeight="1" x14ac:dyDescent="0.15">
      <c r="L66" s="16">
        <v>60</v>
      </c>
      <c r="M66" s="16" t="str">
        <f>IF(L66&lt;=L$6,VLOOKUP(L66,申込一覧表!AO:AP,2,0),"")</f>
        <v/>
      </c>
      <c r="N66" s="16">
        <f>IF(L66&lt;=L$6,VLOOKUP(L66,申込一覧表!AO:AQ,3,0),0)</f>
        <v>0</v>
      </c>
      <c r="O66" s="28" t="str">
        <f t="shared" si="9"/>
        <v/>
      </c>
      <c r="P66" s="16" t="str">
        <f>IF(L66&lt;=L$6,VLOOKUP(L66,申込一覧表!AO:AV,8,0),"")</f>
        <v/>
      </c>
      <c r="Q66" s="16" t="str">
        <f>IF(L66&lt;=L$6,VLOOKUP(L66,申込一覧表!AO:AS,5,0),"")</f>
        <v/>
      </c>
      <c r="R66" s="16">
        <f t="shared" si="116"/>
        <v>60</v>
      </c>
      <c r="S66" s="16">
        <f t="shared" si="117"/>
        <v>64</v>
      </c>
      <c r="T66" s="16">
        <f t="shared" si="118"/>
        <v>32</v>
      </c>
      <c r="U66" s="16">
        <f t="shared" si="119"/>
        <v>0</v>
      </c>
      <c r="V66" s="16" t="str">
        <f t="shared" si="120"/>
        <v/>
      </c>
      <c r="W66" s="16" t="str">
        <f t="shared" si="121"/>
        <v/>
      </c>
      <c r="X66" s="16" t="str">
        <f t="shared" si="122"/>
        <v/>
      </c>
      <c r="Y66" s="16" t="str">
        <f t="shared" si="123"/>
        <v/>
      </c>
      <c r="Z66" s="16" t="str">
        <f t="shared" si="124"/>
        <v/>
      </c>
      <c r="AA66" s="16" t="str">
        <f t="shared" si="125"/>
        <v/>
      </c>
      <c r="AB66" s="16" t="str">
        <f t="shared" si="126"/>
        <v/>
      </c>
      <c r="AC66" s="16" t="str">
        <f t="shared" si="127"/>
        <v/>
      </c>
      <c r="AD66" s="16" t="str">
        <f t="shared" si="128"/>
        <v/>
      </c>
      <c r="AE66" s="16" t="str">
        <f t="shared" si="129"/>
        <v/>
      </c>
      <c r="AF66" s="16" t="str">
        <f t="shared" si="130"/>
        <v/>
      </c>
      <c r="AG66" s="16" t="str">
        <f t="shared" si="131"/>
        <v/>
      </c>
      <c r="AH66" s="16">
        <v>60</v>
      </c>
      <c r="AI66" s="119" t="str">
        <f t="shared" si="22"/>
        <v/>
      </c>
    </row>
    <row r="67" spans="1:35" ht="14.25" customHeight="1" x14ac:dyDescent="0.15">
      <c r="L67" s="16">
        <v>61</v>
      </c>
      <c r="M67" s="16" t="str">
        <f>IF(L67&lt;=L$6,VLOOKUP(L67,申込一覧表!AO:AP,2,0),"")</f>
        <v/>
      </c>
      <c r="N67" s="16">
        <f>IF(L67&lt;=L$6,VLOOKUP(L67,申込一覧表!AO:AQ,3,0),0)</f>
        <v>0</v>
      </c>
      <c r="O67" s="28" t="str">
        <f t="shared" si="9"/>
        <v/>
      </c>
      <c r="P67" s="16" t="str">
        <f>IF(L67&lt;=L$6,VLOOKUP(L67,申込一覧表!AO:AV,8,0),"")</f>
        <v/>
      </c>
      <c r="Q67" s="16" t="str">
        <f>IF(L67&lt;=L$6,VLOOKUP(L67,申込一覧表!AO:AS,5,0),"")</f>
        <v/>
      </c>
      <c r="R67" s="16">
        <f t="shared" si="116"/>
        <v>60</v>
      </c>
      <c r="S67" s="16">
        <f t="shared" si="117"/>
        <v>64</v>
      </c>
      <c r="T67" s="16">
        <f t="shared" si="118"/>
        <v>32</v>
      </c>
      <c r="U67" s="16">
        <f t="shared" si="119"/>
        <v>0</v>
      </c>
      <c r="V67" s="16" t="str">
        <f t="shared" si="120"/>
        <v/>
      </c>
      <c r="W67" s="16" t="str">
        <f t="shared" si="121"/>
        <v/>
      </c>
      <c r="X67" s="16" t="str">
        <f t="shared" si="122"/>
        <v/>
      </c>
      <c r="Y67" s="16" t="str">
        <f t="shared" si="123"/>
        <v/>
      </c>
      <c r="Z67" s="16" t="str">
        <f t="shared" si="124"/>
        <v/>
      </c>
      <c r="AA67" s="16" t="str">
        <f t="shared" si="125"/>
        <v/>
      </c>
      <c r="AB67" s="16" t="str">
        <f t="shared" si="126"/>
        <v/>
      </c>
      <c r="AC67" s="16" t="str">
        <f t="shared" si="127"/>
        <v/>
      </c>
      <c r="AD67" s="16" t="str">
        <f t="shared" si="128"/>
        <v/>
      </c>
      <c r="AE67" s="16" t="str">
        <f t="shared" si="129"/>
        <v/>
      </c>
      <c r="AF67" s="16" t="str">
        <f t="shared" si="130"/>
        <v/>
      </c>
      <c r="AG67" s="16" t="str">
        <f t="shared" si="131"/>
        <v/>
      </c>
      <c r="AH67" s="16">
        <v>61</v>
      </c>
      <c r="AI67" s="119" t="str">
        <f t="shared" si="22"/>
        <v/>
      </c>
    </row>
    <row r="68" spans="1:35" ht="14.25" customHeight="1" x14ac:dyDescent="0.15">
      <c r="L68" s="16">
        <v>62</v>
      </c>
      <c r="M68" s="16" t="str">
        <f>IF(L68&lt;=L$6,VLOOKUP(L68,申込一覧表!AO:AP,2,0),"")</f>
        <v/>
      </c>
      <c r="N68" s="16">
        <f>IF(L68&lt;=L$6,VLOOKUP(L68,申込一覧表!AO:AQ,3,0),0)</f>
        <v>0</v>
      </c>
      <c r="O68" s="28" t="str">
        <f t="shared" si="9"/>
        <v/>
      </c>
      <c r="P68" s="16" t="str">
        <f>IF(L68&lt;=L$6,VLOOKUP(L68,申込一覧表!AO:AV,8,0),"")</f>
        <v/>
      </c>
      <c r="Q68" s="16" t="str">
        <f>IF(L68&lt;=L$6,VLOOKUP(L68,申込一覧表!AO:AS,5,0),"")</f>
        <v/>
      </c>
      <c r="R68" s="16">
        <f t="shared" si="116"/>
        <v>60</v>
      </c>
      <c r="S68" s="16">
        <f t="shared" si="117"/>
        <v>64</v>
      </c>
      <c r="T68" s="16">
        <f t="shared" si="118"/>
        <v>32</v>
      </c>
      <c r="U68" s="16">
        <f t="shared" si="119"/>
        <v>0</v>
      </c>
      <c r="V68" s="16" t="str">
        <f t="shared" si="120"/>
        <v/>
      </c>
      <c r="W68" s="16" t="str">
        <f t="shared" si="121"/>
        <v/>
      </c>
      <c r="X68" s="16" t="str">
        <f t="shared" si="122"/>
        <v/>
      </c>
      <c r="Y68" s="16" t="str">
        <f t="shared" si="123"/>
        <v/>
      </c>
      <c r="Z68" s="16" t="str">
        <f t="shared" si="124"/>
        <v/>
      </c>
      <c r="AA68" s="16" t="str">
        <f t="shared" si="125"/>
        <v/>
      </c>
      <c r="AB68" s="16" t="str">
        <f t="shared" si="126"/>
        <v/>
      </c>
      <c r="AC68" s="16" t="str">
        <f t="shared" si="127"/>
        <v/>
      </c>
      <c r="AD68" s="16" t="str">
        <f t="shared" si="128"/>
        <v/>
      </c>
      <c r="AE68" s="16" t="str">
        <f t="shared" si="129"/>
        <v/>
      </c>
      <c r="AF68" s="16" t="str">
        <f t="shared" si="130"/>
        <v/>
      </c>
      <c r="AG68" s="16" t="str">
        <f t="shared" si="131"/>
        <v/>
      </c>
      <c r="AH68" s="16">
        <v>62</v>
      </c>
    </row>
    <row r="69" spans="1:35" ht="14.25" customHeight="1" x14ac:dyDescent="0.15">
      <c r="L69" s="16">
        <v>63</v>
      </c>
      <c r="M69" s="16" t="str">
        <f>IF(L69&lt;=L$6,VLOOKUP(L69,申込一覧表!AO:AP,2,0),"")</f>
        <v/>
      </c>
      <c r="N69" s="16">
        <f>IF(L69&lt;=L$6,VLOOKUP(L69,申込一覧表!AO:AQ,3,0),0)</f>
        <v>0</v>
      </c>
      <c r="O69" s="28" t="str">
        <f t="shared" si="9"/>
        <v/>
      </c>
      <c r="P69" s="16" t="str">
        <f>IF(L69&lt;=L$6,VLOOKUP(L69,申込一覧表!AO:AV,8,0),"")</f>
        <v/>
      </c>
      <c r="Q69" s="16" t="str">
        <f>IF(L69&lt;=L$6,VLOOKUP(L69,申込一覧表!AO:AS,5,0),"")</f>
        <v/>
      </c>
      <c r="R69" s="16">
        <f t="shared" si="116"/>
        <v>60</v>
      </c>
      <c r="S69" s="16">
        <f t="shared" si="117"/>
        <v>64</v>
      </c>
      <c r="T69" s="16">
        <f t="shared" si="118"/>
        <v>32</v>
      </c>
      <c r="U69" s="16">
        <f t="shared" si="119"/>
        <v>0</v>
      </c>
      <c r="V69" s="16" t="str">
        <f t="shared" si="120"/>
        <v/>
      </c>
      <c r="W69" s="16" t="str">
        <f t="shared" si="121"/>
        <v/>
      </c>
      <c r="X69" s="16" t="str">
        <f t="shared" si="122"/>
        <v/>
      </c>
      <c r="Y69" s="16" t="str">
        <f t="shared" si="123"/>
        <v/>
      </c>
      <c r="Z69" s="16" t="str">
        <f t="shared" si="124"/>
        <v/>
      </c>
      <c r="AA69" s="16" t="str">
        <f t="shared" si="125"/>
        <v/>
      </c>
      <c r="AB69" s="16" t="str">
        <f t="shared" si="126"/>
        <v/>
      </c>
      <c r="AC69" s="16" t="str">
        <f t="shared" si="127"/>
        <v/>
      </c>
      <c r="AD69" s="16" t="str">
        <f t="shared" si="128"/>
        <v/>
      </c>
      <c r="AE69" s="16" t="str">
        <f t="shared" si="129"/>
        <v/>
      </c>
      <c r="AF69" s="16" t="str">
        <f t="shared" si="130"/>
        <v/>
      </c>
      <c r="AG69" s="16" t="str">
        <f t="shared" si="131"/>
        <v/>
      </c>
      <c r="AH69" s="16">
        <v>63</v>
      </c>
    </row>
    <row r="70" spans="1:35" ht="14.25" customHeight="1" x14ac:dyDescent="0.15">
      <c r="L70" s="16">
        <v>64</v>
      </c>
      <c r="M70" s="16" t="str">
        <f>IF(L70&lt;=L$6,VLOOKUP(L70,申込一覧表!AO:AP,2,0),"")</f>
        <v/>
      </c>
      <c r="N70" s="16">
        <f>IF(L70&lt;=L$6,VLOOKUP(L70,申込一覧表!AO:AQ,3,0),0)</f>
        <v>0</v>
      </c>
      <c r="O70" s="28" t="str">
        <f t="shared" si="9"/>
        <v/>
      </c>
      <c r="P70" s="16" t="str">
        <f>IF(L70&lt;=L$6,VLOOKUP(L70,申込一覧表!AO:AV,8,0),"")</f>
        <v/>
      </c>
      <c r="Q70" s="16" t="str">
        <f>IF(L70&lt;=L$6,VLOOKUP(L70,申込一覧表!AO:AS,5,0),"")</f>
        <v/>
      </c>
      <c r="R70" s="16">
        <f t="shared" si="116"/>
        <v>60</v>
      </c>
      <c r="S70" s="16">
        <f t="shared" si="117"/>
        <v>64</v>
      </c>
      <c r="T70" s="16">
        <f t="shared" si="118"/>
        <v>32</v>
      </c>
      <c r="U70" s="16">
        <f t="shared" si="119"/>
        <v>0</v>
      </c>
      <c r="V70" s="16" t="str">
        <f t="shared" si="120"/>
        <v/>
      </c>
      <c r="W70" s="16" t="str">
        <f t="shared" si="121"/>
        <v/>
      </c>
      <c r="X70" s="16" t="str">
        <f t="shared" si="122"/>
        <v/>
      </c>
      <c r="Y70" s="16" t="str">
        <f t="shared" si="123"/>
        <v/>
      </c>
      <c r="Z70" s="16" t="str">
        <f t="shared" si="124"/>
        <v/>
      </c>
      <c r="AA70" s="16" t="str">
        <f t="shared" si="125"/>
        <v/>
      </c>
      <c r="AB70" s="16" t="str">
        <f t="shared" si="126"/>
        <v/>
      </c>
      <c r="AC70" s="16" t="str">
        <f t="shared" si="127"/>
        <v/>
      </c>
      <c r="AD70" s="16" t="str">
        <f t="shared" si="128"/>
        <v/>
      </c>
      <c r="AE70" s="16" t="str">
        <f t="shared" si="129"/>
        <v/>
      </c>
      <c r="AF70" s="16" t="str">
        <f t="shared" si="130"/>
        <v/>
      </c>
      <c r="AG70" s="16" t="str">
        <f t="shared" si="131"/>
        <v/>
      </c>
      <c r="AH70" s="16">
        <v>64</v>
      </c>
    </row>
    <row r="71" spans="1:35" ht="14.25" customHeight="1" x14ac:dyDescent="0.15">
      <c r="L71" s="16">
        <v>65</v>
      </c>
      <c r="M71" s="16" t="str">
        <f>IF(L71&lt;=L$6,VLOOKUP(L71,申込一覧表!AO:AP,2,0),"")</f>
        <v/>
      </c>
      <c r="N71" s="16">
        <f>IF(L71&lt;=L$6,VLOOKUP(L71,申込一覧表!AO:AQ,3,0),0)</f>
        <v>0</v>
      </c>
      <c r="O71" s="28" t="str">
        <f t="shared" si="9"/>
        <v/>
      </c>
      <c r="P71" s="16" t="str">
        <f>IF(L71&lt;=L$6,VLOOKUP(L71,申込一覧表!AO:AV,8,0),"")</f>
        <v/>
      </c>
      <c r="Q71" s="16" t="str">
        <f>IF(L71&lt;=L$6,VLOOKUP(L71,申込一覧表!AO:AS,5,0),"")</f>
        <v/>
      </c>
      <c r="R71" s="16">
        <f t="shared" si="116"/>
        <v>60</v>
      </c>
      <c r="S71" s="16">
        <f t="shared" si="117"/>
        <v>64</v>
      </c>
      <c r="T71" s="16">
        <f t="shared" si="118"/>
        <v>32</v>
      </c>
      <c r="U71" s="16">
        <f t="shared" si="119"/>
        <v>0</v>
      </c>
      <c r="V71" s="16" t="str">
        <f t="shared" si="120"/>
        <v/>
      </c>
      <c r="W71" s="16" t="str">
        <f t="shared" si="121"/>
        <v/>
      </c>
      <c r="X71" s="16" t="str">
        <f t="shared" si="122"/>
        <v/>
      </c>
      <c r="Y71" s="16" t="str">
        <f t="shared" si="123"/>
        <v/>
      </c>
      <c r="Z71" s="16" t="str">
        <f t="shared" si="124"/>
        <v/>
      </c>
      <c r="AA71" s="16" t="str">
        <f t="shared" si="125"/>
        <v/>
      </c>
      <c r="AB71" s="16" t="str">
        <f t="shared" si="126"/>
        <v/>
      </c>
      <c r="AC71" s="16" t="str">
        <f t="shared" si="127"/>
        <v/>
      </c>
      <c r="AD71" s="16" t="str">
        <f t="shared" si="128"/>
        <v/>
      </c>
      <c r="AE71" s="16" t="str">
        <f t="shared" si="129"/>
        <v/>
      </c>
      <c r="AF71" s="16" t="str">
        <f t="shared" si="130"/>
        <v/>
      </c>
      <c r="AG71" s="16" t="str">
        <f t="shared" si="131"/>
        <v/>
      </c>
      <c r="AH71" s="16">
        <v>65</v>
      </c>
    </row>
    <row r="72" spans="1:35" ht="14.25" customHeight="1" x14ac:dyDescent="0.15">
      <c r="A72" s="165"/>
      <c r="C72" s="165"/>
      <c r="D72" s="165"/>
      <c r="L72" s="16">
        <v>66</v>
      </c>
      <c r="M72" s="16" t="str">
        <f>IF(L72&lt;=L$6,VLOOKUP(L72,申込一覧表!AO:AP,2,0),"")</f>
        <v/>
      </c>
      <c r="N72" s="16">
        <f>IF(L72&lt;=L$6,VLOOKUP(L72,申込一覧表!AO:AQ,3,0),0)</f>
        <v>0</v>
      </c>
      <c r="O72" s="28" t="str">
        <f t="shared" si="9"/>
        <v/>
      </c>
      <c r="P72" s="16" t="str">
        <f>IF(L72&lt;=L$6,VLOOKUP(L72,申込一覧表!AO:AV,8,0),"")</f>
        <v/>
      </c>
      <c r="Q72" s="16" t="str">
        <f>IF(L72&lt;=L$6,VLOOKUP(L72,申込一覧表!AO:AS,5,0),"")</f>
        <v/>
      </c>
      <c r="R72" s="16">
        <f t="shared" si="116"/>
        <v>60</v>
      </c>
      <c r="S72" s="16">
        <f t="shared" si="117"/>
        <v>64</v>
      </c>
      <c r="T72" s="16">
        <f t="shared" si="118"/>
        <v>32</v>
      </c>
      <c r="U72" s="16">
        <f t="shared" si="119"/>
        <v>0</v>
      </c>
      <c r="V72" s="16" t="str">
        <f t="shared" si="120"/>
        <v/>
      </c>
      <c r="W72" s="16" t="str">
        <f t="shared" si="121"/>
        <v/>
      </c>
      <c r="X72" s="16" t="str">
        <f t="shared" si="122"/>
        <v/>
      </c>
      <c r="Y72" s="16" t="str">
        <f t="shared" si="123"/>
        <v/>
      </c>
      <c r="Z72" s="16" t="str">
        <f t="shared" si="124"/>
        <v/>
      </c>
      <c r="AA72" s="16" t="str">
        <f t="shared" si="125"/>
        <v/>
      </c>
      <c r="AB72" s="16" t="str">
        <f t="shared" si="126"/>
        <v/>
      </c>
      <c r="AC72" s="16" t="str">
        <f t="shared" si="127"/>
        <v/>
      </c>
      <c r="AD72" s="16" t="str">
        <f t="shared" si="128"/>
        <v/>
      </c>
      <c r="AE72" s="16" t="str">
        <f t="shared" si="129"/>
        <v/>
      </c>
      <c r="AF72" s="16" t="str">
        <f t="shared" si="130"/>
        <v/>
      </c>
      <c r="AG72" s="16" t="str">
        <f t="shared" si="131"/>
        <v/>
      </c>
      <c r="AH72" s="16">
        <v>66</v>
      </c>
    </row>
    <row r="73" spans="1:35" ht="14.25" customHeight="1" x14ac:dyDescent="0.15">
      <c r="A73" s="165"/>
      <c r="C73" s="165"/>
      <c r="D73" s="165"/>
      <c r="L73" s="16">
        <v>67</v>
      </c>
      <c r="M73" s="16" t="str">
        <f>IF(L73&lt;=L$6,VLOOKUP(L73,申込一覧表!AO:AP,2,0),"")</f>
        <v/>
      </c>
      <c r="N73" s="16">
        <f>IF(L73&lt;=L$6,VLOOKUP(L73,申込一覧表!AO:AQ,3,0),0)</f>
        <v>0</v>
      </c>
      <c r="O73" s="28" t="str">
        <f t="shared" ref="O73:O131" si="134">IF(N73=0,"",M73)</f>
        <v/>
      </c>
      <c r="P73" s="16" t="str">
        <f>IF(L73&lt;=L$6,VLOOKUP(L73,申込一覧表!AO:AV,8,0),"")</f>
        <v/>
      </c>
      <c r="Q73" s="16" t="str">
        <f>IF(L73&lt;=L$6,VLOOKUP(L73,申込一覧表!AO:AS,5,0),"")</f>
        <v/>
      </c>
      <c r="R73" s="16">
        <f t="shared" si="116"/>
        <v>60</v>
      </c>
      <c r="S73" s="16">
        <f t="shared" si="117"/>
        <v>64</v>
      </c>
      <c r="T73" s="16">
        <f t="shared" si="118"/>
        <v>32</v>
      </c>
      <c r="U73" s="16">
        <f t="shared" si="119"/>
        <v>0</v>
      </c>
      <c r="V73" s="16" t="str">
        <f t="shared" si="120"/>
        <v/>
      </c>
      <c r="W73" s="16" t="str">
        <f t="shared" si="121"/>
        <v/>
      </c>
      <c r="X73" s="16" t="str">
        <f t="shared" si="122"/>
        <v/>
      </c>
      <c r="Y73" s="16" t="str">
        <f t="shared" si="123"/>
        <v/>
      </c>
      <c r="Z73" s="16" t="str">
        <f t="shared" si="124"/>
        <v/>
      </c>
      <c r="AA73" s="16" t="str">
        <f t="shared" si="125"/>
        <v/>
      </c>
      <c r="AB73" s="16" t="str">
        <f t="shared" si="126"/>
        <v/>
      </c>
      <c r="AC73" s="16" t="str">
        <f t="shared" si="127"/>
        <v/>
      </c>
      <c r="AD73" s="16" t="str">
        <f t="shared" si="128"/>
        <v/>
      </c>
      <c r="AE73" s="16" t="str">
        <f t="shared" si="129"/>
        <v/>
      </c>
      <c r="AF73" s="16" t="str">
        <f t="shared" si="130"/>
        <v/>
      </c>
      <c r="AG73" s="16" t="str">
        <f t="shared" si="131"/>
        <v/>
      </c>
      <c r="AH73" s="16">
        <v>67</v>
      </c>
    </row>
    <row r="74" spans="1:35" ht="14.25" customHeight="1" x14ac:dyDescent="0.15">
      <c r="A74" s="165"/>
      <c r="C74" s="165"/>
      <c r="D74" s="165"/>
      <c r="L74" s="16">
        <v>68</v>
      </c>
      <c r="M74" s="16" t="str">
        <f>IF(L74&lt;=L$6,VLOOKUP(L74,申込一覧表!AO:AP,2,0),"")</f>
        <v/>
      </c>
      <c r="N74" s="16">
        <f>IF(L74&lt;=L$6,VLOOKUP(L74,申込一覧表!AO:AQ,3,0),0)</f>
        <v>0</v>
      </c>
      <c r="O74" s="28" t="str">
        <f t="shared" si="134"/>
        <v/>
      </c>
      <c r="P74" s="16" t="str">
        <f>IF(L74&lt;=L$6,VLOOKUP(L74,申込一覧表!AO:AV,8,0),"")</f>
        <v/>
      </c>
      <c r="Q74" s="16" t="str">
        <f>IF(L74&lt;=L$6,VLOOKUP(L74,申込一覧表!AO:AS,5,0),"")</f>
        <v/>
      </c>
      <c r="R74" s="16">
        <f t="shared" si="116"/>
        <v>60</v>
      </c>
      <c r="S74" s="16">
        <f t="shared" si="117"/>
        <v>64</v>
      </c>
      <c r="T74" s="16">
        <f t="shared" si="118"/>
        <v>32</v>
      </c>
      <c r="U74" s="16">
        <f t="shared" si="119"/>
        <v>0</v>
      </c>
      <c r="V74" s="16" t="str">
        <f t="shared" si="120"/>
        <v/>
      </c>
      <c r="W74" s="16" t="str">
        <f t="shared" si="121"/>
        <v/>
      </c>
      <c r="X74" s="16" t="str">
        <f t="shared" si="122"/>
        <v/>
      </c>
      <c r="Y74" s="16" t="str">
        <f t="shared" si="123"/>
        <v/>
      </c>
      <c r="Z74" s="16" t="str">
        <f t="shared" si="124"/>
        <v/>
      </c>
      <c r="AA74" s="16" t="str">
        <f t="shared" si="125"/>
        <v/>
      </c>
      <c r="AB74" s="16" t="str">
        <f t="shared" si="126"/>
        <v/>
      </c>
      <c r="AC74" s="16" t="str">
        <f t="shared" si="127"/>
        <v/>
      </c>
      <c r="AD74" s="16" t="str">
        <f t="shared" si="128"/>
        <v/>
      </c>
      <c r="AE74" s="16" t="str">
        <f t="shared" si="129"/>
        <v/>
      </c>
      <c r="AF74" s="16" t="str">
        <f t="shared" si="130"/>
        <v/>
      </c>
      <c r="AG74" s="16" t="str">
        <f t="shared" si="131"/>
        <v/>
      </c>
      <c r="AH74" s="16">
        <v>68</v>
      </c>
    </row>
    <row r="75" spans="1:35" ht="14.25" customHeight="1" x14ac:dyDescent="0.15">
      <c r="A75" s="165"/>
      <c r="C75" s="165"/>
      <c r="D75" s="165"/>
      <c r="L75" s="16">
        <v>69</v>
      </c>
      <c r="M75" s="16" t="str">
        <f>IF(L75&lt;=L$6,VLOOKUP(L75,申込一覧表!AO:AP,2,0),"")</f>
        <v/>
      </c>
      <c r="N75" s="16">
        <f>IF(L75&lt;=L$6,VLOOKUP(L75,申込一覧表!AO:AQ,3,0),0)</f>
        <v>0</v>
      </c>
      <c r="O75" s="28" t="str">
        <f t="shared" si="134"/>
        <v/>
      </c>
      <c r="P75" s="16" t="str">
        <f>IF(L75&lt;=L$6,VLOOKUP(L75,申込一覧表!AO:AV,8,0),"")</f>
        <v/>
      </c>
      <c r="Q75" s="16" t="str">
        <f>IF(L75&lt;=L$6,VLOOKUP(L75,申込一覧表!AO:AS,5,0),"")</f>
        <v/>
      </c>
      <c r="R75" s="16">
        <f t="shared" si="116"/>
        <v>60</v>
      </c>
      <c r="S75" s="16">
        <f t="shared" si="117"/>
        <v>64</v>
      </c>
      <c r="T75" s="16">
        <f t="shared" si="118"/>
        <v>32</v>
      </c>
      <c r="U75" s="16">
        <f t="shared" si="119"/>
        <v>0</v>
      </c>
      <c r="V75" s="16" t="str">
        <f t="shared" si="120"/>
        <v/>
      </c>
      <c r="W75" s="16" t="str">
        <f t="shared" si="121"/>
        <v/>
      </c>
      <c r="X75" s="16" t="str">
        <f t="shared" si="122"/>
        <v/>
      </c>
      <c r="Y75" s="16" t="str">
        <f t="shared" si="123"/>
        <v/>
      </c>
      <c r="Z75" s="16" t="str">
        <f t="shared" si="124"/>
        <v/>
      </c>
      <c r="AA75" s="16" t="str">
        <f t="shared" si="125"/>
        <v/>
      </c>
      <c r="AB75" s="16" t="str">
        <f t="shared" si="126"/>
        <v/>
      </c>
      <c r="AC75" s="16" t="str">
        <f t="shared" si="127"/>
        <v/>
      </c>
      <c r="AD75" s="16" t="str">
        <f t="shared" si="128"/>
        <v/>
      </c>
      <c r="AE75" s="16" t="str">
        <f t="shared" si="129"/>
        <v/>
      </c>
      <c r="AF75" s="16" t="str">
        <f t="shared" si="130"/>
        <v/>
      </c>
      <c r="AG75" s="16" t="str">
        <f t="shared" si="131"/>
        <v/>
      </c>
      <c r="AH75" s="16">
        <v>69</v>
      </c>
    </row>
    <row r="76" spans="1:35" ht="14.25" customHeight="1" x14ac:dyDescent="0.15">
      <c r="A76" s="165"/>
      <c r="C76" s="165"/>
      <c r="D76" s="165"/>
      <c r="L76" s="16">
        <v>70</v>
      </c>
      <c r="M76" s="16" t="str">
        <f>IF(L76&lt;=L$6,VLOOKUP(L76,申込一覧表!AO:AP,2,0),"")</f>
        <v/>
      </c>
      <c r="N76" s="16">
        <f>IF(L76&lt;=L$6,VLOOKUP(L76,申込一覧表!AO:AQ,3,0),0)</f>
        <v>0</v>
      </c>
      <c r="O76" s="28" t="str">
        <f t="shared" si="134"/>
        <v/>
      </c>
      <c r="P76" s="16" t="str">
        <f>IF(L76&lt;=L$6,VLOOKUP(L76,申込一覧表!AO:AV,8,0),"")</f>
        <v/>
      </c>
      <c r="Q76" s="16" t="str">
        <f>IF(L76&lt;=L$6,VLOOKUP(L76,申込一覧表!AO:AS,5,0),"")</f>
        <v/>
      </c>
      <c r="R76" s="16">
        <f t="shared" si="116"/>
        <v>60</v>
      </c>
      <c r="S76" s="16">
        <f t="shared" si="117"/>
        <v>64</v>
      </c>
      <c r="T76" s="16">
        <f t="shared" si="118"/>
        <v>32</v>
      </c>
      <c r="U76" s="16">
        <f t="shared" si="119"/>
        <v>0</v>
      </c>
      <c r="V76" s="16" t="str">
        <f t="shared" si="120"/>
        <v/>
      </c>
      <c r="W76" s="16" t="str">
        <f t="shared" si="121"/>
        <v/>
      </c>
      <c r="X76" s="16" t="str">
        <f t="shared" si="122"/>
        <v/>
      </c>
      <c r="Y76" s="16" t="str">
        <f t="shared" si="123"/>
        <v/>
      </c>
      <c r="Z76" s="16" t="str">
        <f t="shared" si="124"/>
        <v/>
      </c>
      <c r="AA76" s="16" t="str">
        <f t="shared" si="125"/>
        <v/>
      </c>
      <c r="AB76" s="16" t="str">
        <f t="shared" si="126"/>
        <v/>
      </c>
      <c r="AC76" s="16" t="str">
        <f t="shared" si="127"/>
        <v/>
      </c>
      <c r="AD76" s="16" t="str">
        <f t="shared" si="128"/>
        <v/>
      </c>
      <c r="AE76" s="16" t="str">
        <f t="shared" si="129"/>
        <v/>
      </c>
      <c r="AF76" s="16" t="str">
        <f t="shared" si="130"/>
        <v/>
      </c>
      <c r="AG76" s="16" t="str">
        <f t="shared" si="131"/>
        <v/>
      </c>
      <c r="AH76" s="16">
        <v>70</v>
      </c>
    </row>
    <row r="77" spans="1:35" ht="14.25" customHeight="1" x14ac:dyDescent="0.15">
      <c r="A77" s="165"/>
      <c r="C77" s="165"/>
      <c r="D77" s="165"/>
      <c r="L77" s="16">
        <v>71</v>
      </c>
      <c r="M77" s="16" t="str">
        <f>IF(L77&lt;=L$6,VLOOKUP(L77,申込一覧表!AO:AP,2,0),"")</f>
        <v/>
      </c>
      <c r="N77" s="16">
        <f>IF(L77&lt;=L$6,VLOOKUP(L77,申込一覧表!AO:AQ,3,0),0)</f>
        <v>0</v>
      </c>
      <c r="O77" s="28" t="str">
        <f t="shared" si="134"/>
        <v/>
      </c>
      <c r="P77" s="16" t="str">
        <f>IF(L77&lt;=L$6,VLOOKUP(L77,申込一覧表!AO:AV,8,0),"")</f>
        <v/>
      </c>
      <c r="Q77" s="16" t="str">
        <f>IF(L77&lt;=L$6,VLOOKUP(L77,申込一覧表!AO:AS,5,0),"")</f>
        <v/>
      </c>
      <c r="R77" s="16">
        <f t="shared" si="116"/>
        <v>60</v>
      </c>
      <c r="S77" s="16">
        <f t="shared" si="117"/>
        <v>64</v>
      </c>
      <c r="T77" s="16">
        <f t="shared" si="118"/>
        <v>32</v>
      </c>
      <c r="U77" s="16">
        <f t="shared" si="119"/>
        <v>0</v>
      </c>
      <c r="V77" s="16" t="str">
        <f t="shared" si="120"/>
        <v/>
      </c>
      <c r="W77" s="16" t="str">
        <f t="shared" si="121"/>
        <v/>
      </c>
      <c r="X77" s="16" t="str">
        <f t="shared" si="122"/>
        <v/>
      </c>
      <c r="Y77" s="16" t="str">
        <f t="shared" si="123"/>
        <v/>
      </c>
      <c r="Z77" s="16" t="str">
        <f t="shared" si="124"/>
        <v/>
      </c>
      <c r="AA77" s="16" t="str">
        <f t="shared" si="125"/>
        <v/>
      </c>
      <c r="AB77" s="16" t="str">
        <f t="shared" si="126"/>
        <v/>
      </c>
      <c r="AC77" s="16" t="str">
        <f t="shared" si="127"/>
        <v/>
      </c>
      <c r="AD77" s="16" t="str">
        <f t="shared" si="128"/>
        <v/>
      </c>
      <c r="AE77" s="16" t="str">
        <f t="shared" si="129"/>
        <v/>
      </c>
      <c r="AF77" s="16" t="str">
        <f t="shared" si="130"/>
        <v/>
      </c>
      <c r="AG77" s="16" t="str">
        <f t="shared" si="131"/>
        <v/>
      </c>
      <c r="AH77" s="16">
        <v>71</v>
      </c>
    </row>
    <row r="78" spans="1:35" ht="14.25" customHeight="1" x14ac:dyDescent="0.15">
      <c r="A78" s="165"/>
      <c r="C78" s="165"/>
      <c r="D78" s="165"/>
      <c r="L78" s="16">
        <v>72</v>
      </c>
      <c r="M78" s="16" t="str">
        <f>IF(L78&lt;=L$6,VLOOKUP(L78,申込一覧表!AO:AP,2,0),"")</f>
        <v/>
      </c>
      <c r="N78" s="16">
        <f>IF(L78&lt;=L$6,VLOOKUP(L78,申込一覧表!AO:AQ,3,0),0)</f>
        <v>0</v>
      </c>
      <c r="O78" s="28" t="str">
        <f t="shared" si="134"/>
        <v/>
      </c>
      <c r="P78" s="16" t="str">
        <f>IF(L78&lt;=L$6,VLOOKUP(L78,申込一覧表!AO:AV,8,0),"")</f>
        <v/>
      </c>
      <c r="Q78" s="16" t="str">
        <f>IF(L78&lt;=L$6,VLOOKUP(L78,申込一覧表!AO:AS,5,0),"")</f>
        <v/>
      </c>
      <c r="R78" s="16">
        <f t="shared" si="116"/>
        <v>60</v>
      </c>
      <c r="S78" s="16">
        <f t="shared" si="117"/>
        <v>64</v>
      </c>
      <c r="T78" s="16">
        <f t="shared" si="118"/>
        <v>32</v>
      </c>
      <c r="U78" s="16">
        <f t="shared" si="119"/>
        <v>0</v>
      </c>
      <c r="V78" s="16" t="str">
        <f t="shared" si="120"/>
        <v/>
      </c>
      <c r="W78" s="16" t="str">
        <f t="shared" si="121"/>
        <v/>
      </c>
      <c r="X78" s="16" t="str">
        <f t="shared" si="122"/>
        <v/>
      </c>
      <c r="Y78" s="16" t="str">
        <f t="shared" si="123"/>
        <v/>
      </c>
      <c r="Z78" s="16" t="str">
        <f t="shared" si="124"/>
        <v/>
      </c>
      <c r="AA78" s="16" t="str">
        <f t="shared" si="125"/>
        <v/>
      </c>
      <c r="AB78" s="16" t="str">
        <f t="shared" si="126"/>
        <v/>
      </c>
      <c r="AC78" s="16" t="str">
        <f t="shared" si="127"/>
        <v/>
      </c>
      <c r="AD78" s="16" t="str">
        <f t="shared" si="128"/>
        <v/>
      </c>
      <c r="AE78" s="16" t="str">
        <f t="shared" si="129"/>
        <v/>
      </c>
      <c r="AF78" s="16" t="str">
        <f t="shared" si="130"/>
        <v/>
      </c>
      <c r="AG78" s="16" t="str">
        <f t="shared" si="131"/>
        <v/>
      </c>
      <c r="AH78" s="16">
        <v>72</v>
      </c>
    </row>
    <row r="79" spans="1:35" ht="14.25" customHeight="1" x14ac:dyDescent="0.15">
      <c r="A79" s="165"/>
      <c r="C79" s="165"/>
      <c r="D79" s="165"/>
      <c r="L79" s="16">
        <v>73</v>
      </c>
      <c r="M79" s="16" t="str">
        <f>IF(L79&lt;=L$6,VLOOKUP(L79,申込一覧表!AO:AP,2,0),"")</f>
        <v/>
      </c>
      <c r="N79" s="16">
        <f>IF(L79&lt;=L$6,VLOOKUP(L79,申込一覧表!AO:AQ,3,0),0)</f>
        <v>0</v>
      </c>
      <c r="O79" s="28" t="str">
        <f t="shared" si="134"/>
        <v/>
      </c>
      <c r="P79" s="16" t="str">
        <f>IF(L79&lt;=L$6,VLOOKUP(L79,申込一覧表!AO:AV,8,0),"")</f>
        <v/>
      </c>
      <c r="Q79" s="16" t="str">
        <f>IF(L79&lt;=L$6,VLOOKUP(L79,申込一覧表!AO:AS,5,0),"")</f>
        <v/>
      </c>
      <c r="R79" s="16">
        <f t="shared" si="116"/>
        <v>60</v>
      </c>
      <c r="S79" s="16">
        <f t="shared" si="117"/>
        <v>64</v>
      </c>
      <c r="T79" s="16">
        <f t="shared" si="118"/>
        <v>32</v>
      </c>
      <c r="U79" s="16">
        <f t="shared" si="119"/>
        <v>0</v>
      </c>
      <c r="V79" s="16" t="str">
        <f t="shared" si="120"/>
        <v/>
      </c>
      <c r="W79" s="16" t="str">
        <f t="shared" si="121"/>
        <v/>
      </c>
      <c r="X79" s="16" t="str">
        <f t="shared" si="122"/>
        <v/>
      </c>
      <c r="Y79" s="16" t="str">
        <f t="shared" si="123"/>
        <v/>
      </c>
      <c r="Z79" s="16" t="str">
        <f t="shared" si="124"/>
        <v/>
      </c>
      <c r="AA79" s="16" t="str">
        <f t="shared" si="125"/>
        <v/>
      </c>
      <c r="AB79" s="16" t="str">
        <f t="shared" si="126"/>
        <v/>
      </c>
      <c r="AC79" s="16" t="str">
        <f t="shared" si="127"/>
        <v/>
      </c>
      <c r="AD79" s="16" t="str">
        <f t="shared" si="128"/>
        <v/>
      </c>
      <c r="AE79" s="16" t="str">
        <f t="shared" si="129"/>
        <v/>
      </c>
      <c r="AF79" s="16" t="str">
        <f t="shared" si="130"/>
        <v/>
      </c>
      <c r="AG79" s="16" t="str">
        <f t="shared" si="131"/>
        <v/>
      </c>
      <c r="AH79" s="16">
        <v>73</v>
      </c>
    </row>
    <row r="80" spans="1:35" ht="14.25" customHeight="1" x14ac:dyDescent="0.15">
      <c r="A80" s="165"/>
      <c r="C80" s="165"/>
      <c r="D80" s="165"/>
      <c r="L80" s="16">
        <v>74</v>
      </c>
      <c r="M80" s="16" t="str">
        <f>IF(L80&lt;=L$6,VLOOKUP(L80,申込一覧表!AO:AP,2,0),"")</f>
        <v/>
      </c>
      <c r="N80" s="16">
        <f>IF(L80&lt;=L$6,VLOOKUP(L80,申込一覧表!AO:AQ,3,0),0)</f>
        <v>0</v>
      </c>
      <c r="O80" s="28" t="str">
        <f t="shared" si="134"/>
        <v/>
      </c>
      <c r="P80" s="16" t="str">
        <f>IF(L80&lt;=L$6,VLOOKUP(L80,申込一覧表!AO:AV,8,0),"")</f>
        <v/>
      </c>
      <c r="Q80" s="16" t="str">
        <f>IF(L80&lt;=L$6,VLOOKUP(L80,申込一覧表!AO:AS,5,0),"")</f>
        <v/>
      </c>
      <c r="R80" s="16">
        <f t="shared" si="116"/>
        <v>60</v>
      </c>
      <c r="S80" s="16">
        <f t="shared" si="117"/>
        <v>64</v>
      </c>
      <c r="T80" s="16">
        <f t="shared" si="118"/>
        <v>32</v>
      </c>
      <c r="U80" s="16">
        <f t="shared" si="119"/>
        <v>0</v>
      </c>
      <c r="V80" s="16" t="str">
        <f t="shared" si="120"/>
        <v/>
      </c>
      <c r="W80" s="16" t="str">
        <f t="shared" si="121"/>
        <v/>
      </c>
      <c r="X80" s="16" t="str">
        <f t="shared" si="122"/>
        <v/>
      </c>
      <c r="Y80" s="16" t="str">
        <f t="shared" si="123"/>
        <v/>
      </c>
      <c r="Z80" s="16" t="str">
        <f t="shared" si="124"/>
        <v/>
      </c>
      <c r="AA80" s="16" t="str">
        <f t="shared" si="125"/>
        <v/>
      </c>
      <c r="AB80" s="16" t="str">
        <f t="shared" si="126"/>
        <v/>
      </c>
      <c r="AC80" s="16" t="str">
        <f t="shared" si="127"/>
        <v/>
      </c>
      <c r="AD80" s="16" t="str">
        <f t="shared" si="128"/>
        <v/>
      </c>
      <c r="AE80" s="16" t="str">
        <f t="shared" si="129"/>
        <v/>
      </c>
      <c r="AF80" s="16" t="str">
        <f t="shared" si="130"/>
        <v/>
      </c>
      <c r="AG80" s="16" t="str">
        <f t="shared" si="131"/>
        <v/>
      </c>
      <c r="AH80" s="16">
        <v>74</v>
      </c>
    </row>
    <row r="81" spans="1:34" ht="14.25" customHeight="1" x14ac:dyDescent="0.15">
      <c r="A81" s="165"/>
      <c r="C81" s="165"/>
      <c r="D81" s="165"/>
      <c r="L81" s="16">
        <v>75</v>
      </c>
      <c r="M81" s="16" t="str">
        <f>IF(L81&lt;=L$6,VLOOKUP(L81,申込一覧表!AO:AP,2,0),"")</f>
        <v/>
      </c>
      <c r="N81" s="16">
        <f>IF(L81&lt;=L$6,VLOOKUP(L81,申込一覧表!AO:AQ,3,0),0)</f>
        <v>0</v>
      </c>
      <c r="O81" s="28" t="str">
        <f t="shared" si="134"/>
        <v/>
      </c>
      <c r="P81" s="16" t="str">
        <f>IF(L81&lt;=L$6,VLOOKUP(L81,申込一覧表!AO:AV,8,0),"")</f>
        <v/>
      </c>
      <c r="Q81" s="16" t="str">
        <f>IF(L81&lt;=L$6,VLOOKUP(L81,申込一覧表!AO:AS,5,0),"")</f>
        <v/>
      </c>
      <c r="R81" s="16">
        <f t="shared" si="116"/>
        <v>60</v>
      </c>
      <c r="S81" s="16">
        <f t="shared" si="117"/>
        <v>64</v>
      </c>
      <c r="T81" s="16">
        <f t="shared" si="118"/>
        <v>32</v>
      </c>
      <c r="U81" s="16">
        <f t="shared" si="119"/>
        <v>0</v>
      </c>
      <c r="V81" s="16" t="str">
        <f t="shared" si="120"/>
        <v/>
      </c>
      <c r="W81" s="16" t="str">
        <f t="shared" si="121"/>
        <v/>
      </c>
      <c r="X81" s="16" t="str">
        <f t="shared" si="122"/>
        <v/>
      </c>
      <c r="Y81" s="16" t="str">
        <f t="shared" si="123"/>
        <v/>
      </c>
      <c r="Z81" s="16" t="str">
        <f t="shared" si="124"/>
        <v/>
      </c>
      <c r="AA81" s="16" t="str">
        <f t="shared" si="125"/>
        <v/>
      </c>
      <c r="AB81" s="16" t="str">
        <f t="shared" si="126"/>
        <v/>
      </c>
      <c r="AC81" s="16" t="str">
        <f t="shared" si="127"/>
        <v/>
      </c>
      <c r="AD81" s="16" t="str">
        <f t="shared" si="128"/>
        <v/>
      </c>
      <c r="AE81" s="16" t="str">
        <f t="shared" si="129"/>
        <v/>
      </c>
      <c r="AF81" s="16" t="str">
        <f t="shared" si="130"/>
        <v/>
      </c>
      <c r="AG81" s="16" t="str">
        <f t="shared" si="131"/>
        <v/>
      </c>
      <c r="AH81" s="16">
        <v>75</v>
      </c>
    </row>
    <row r="82" spans="1:34" ht="14.25" customHeight="1" x14ac:dyDescent="0.15">
      <c r="A82" s="165"/>
      <c r="C82" s="165"/>
      <c r="D82" s="165"/>
      <c r="L82" s="16">
        <v>76</v>
      </c>
      <c r="M82" s="16" t="str">
        <f>IF(L82&lt;=L$6,VLOOKUP(L82,申込一覧表!AO:AP,2,0),"")</f>
        <v/>
      </c>
      <c r="N82" s="16">
        <f>IF(L82&lt;=L$6,VLOOKUP(L82,申込一覧表!AO:AQ,3,0),0)</f>
        <v>0</v>
      </c>
      <c r="O82" s="28" t="str">
        <f t="shared" si="134"/>
        <v/>
      </c>
      <c r="P82" s="16" t="str">
        <f>IF(L82&lt;=L$6,VLOOKUP(L82,申込一覧表!AO:AV,8,0),"")</f>
        <v/>
      </c>
      <c r="Q82" s="16" t="str">
        <f>IF(L82&lt;=L$6,VLOOKUP(L82,申込一覧表!AO:AS,5,0),"")</f>
        <v/>
      </c>
      <c r="R82" s="16">
        <f t="shared" si="116"/>
        <v>60</v>
      </c>
      <c r="S82" s="16">
        <f t="shared" si="117"/>
        <v>64</v>
      </c>
      <c r="T82" s="16">
        <f t="shared" si="118"/>
        <v>32</v>
      </c>
      <c r="U82" s="16">
        <f t="shared" si="119"/>
        <v>0</v>
      </c>
      <c r="V82" s="16" t="str">
        <f t="shared" si="120"/>
        <v/>
      </c>
      <c r="W82" s="16" t="str">
        <f t="shared" si="121"/>
        <v/>
      </c>
      <c r="X82" s="16" t="str">
        <f t="shared" si="122"/>
        <v/>
      </c>
      <c r="Y82" s="16" t="str">
        <f t="shared" si="123"/>
        <v/>
      </c>
      <c r="Z82" s="16" t="str">
        <f t="shared" si="124"/>
        <v/>
      </c>
      <c r="AA82" s="16" t="str">
        <f t="shared" si="125"/>
        <v/>
      </c>
      <c r="AB82" s="16" t="str">
        <f t="shared" si="126"/>
        <v/>
      </c>
      <c r="AC82" s="16" t="str">
        <f t="shared" si="127"/>
        <v/>
      </c>
      <c r="AD82" s="16" t="str">
        <f t="shared" si="128"/>
        <v/>
      </c>
      <c r="AE82" s="16" t="str">
        <f t="shared" si="129"/>
        <v/>
      </c>
      <c r="AF82" s="16" t="str">
        <f t="shared" si="130"/>
        <v/>
      </c>
      <c r="AG82" s="16" t="str">
        <f t="shared" si="131"/>
        <v/>
      </c>
      <c r="AH82" s="16">
        <v>76</v>
      </c>
    </row>
    <row r="83" spans="1:34" ht="14.25" customHeight="1" x14ac:dyDescent="0.15">
      <c r="A83" s="165"/>
      <c r="C83" s="165"/>
      <c r="D83" s="165"/>
      <c r="L83" s="16">
        <v>77</v>
      </c>
      <c r="M83" s="16" t="str">
        <f>IF(L83&lt;=L$6,VLOOKUP(L83,申込一覧表!AO:AP,2,0),"")</f>
        <v/>
      </c>
      <c r="N83" s="16">
        <f>IF(L83&lt;=L$6,VLOOKUP(L83,申込一覧表!AO:AQ,3,0),0)</f>
        <v>0</v>
      </c>
      <c r="O83" s="28" t="str">
        <f t="shared" si="134"/>
        <v/>
      </c>
      <c r="P83" s="16" t="str">
        <f>IF(L83&lt;=L$6,VLOOKUP(L83,申込一覧表!AO:AV,8,0),"")</f>
        <v/>
      </c>
      <c r="Q83" s="16" t="str">
        <f>IF(L83&lt;=L$6,VLOOKUP(L83,申込一覧表!AO:AS,5,0),"")</f>
        <v/>
      </c>
      <c r="R83" s="16">
        <f t="shared" si="116"/>
        <v>60</v>
      </c>
      <c r="S83" s="16">
        <f t="shared" si="117"/>
        <v>64</v>
      </c>
      <c r="T83" s="16">
        <f t="shared" si="118"/>
        <v>32</v>
      </c>
      <c r="U83" s="16">
        <f t="shared" si="119"/>
        <v>0</v>
      </c>
      <c r="V83" s="16" t="str">
        <f t="shared" si="120"/>
        <v/>
      </c>
      <c r="W83" s="16" t="str">
        <f t="shared" si="121"/>
        <v/>
      </c>
      <c r="X83" s="16" t="str">
        <f t="shared" si="122"/>
        <v/>
      </c>
      <c r="Y83" s="16" t="str">
        <f t="shared" si="123"/>
        <v/>
      </c>
      <c r="Z83" s="16" t="str">
        <f t="shared" si="124"/>
        <v/>
      </c>
      <c r="AA83" s="16" t="str">
        <f t="shared" si="125"/>
        <v/>
      </c>
      <c r="AB83" s="16" t="str">
        <f t="shared" si="126"/>
        <v/>
      </c>
      <c r="AC83" s="16" t="str">
        <f t="shared" si="127"/>
        <v/>
      </c>
      <c r="AD83" s="16" t="str">
        <f t="shared" si="128"/>
        <v/>
      </c>
      <c r="AE83" s="16" t="str">
        <f t="shared" si="129"/>
        <v/>
      </c>
      <c r="AF83" s="16" t="str">
        <f t="shared" si="130"/>
        <v/>
      </c>
      <c r="AG83" s="16" t="str">
        <f t="shared" si="131"/>
        <v/>
      </c>
      <c r="AH83" s="16">
        <v>77</v>
      </c>
    </row>
    <row r="84" spans="1:34" ht="14.25" customHeight="1" x14ac:dyDescent="0.15">
      <c r="A84" s="165"/>
      <c r="C84" s="165"/>
      <c r="D84" s="165"/>
      <c r="L84" s="16">
        <v>78</v>
      </c>
      <c r="M84" s="16" t="str">
        <f>IF(L84&lt;=L$6,VLOOKUP(L84,申込一覧表!AO:AP,2,0),"")</f>
        <v/>
      </c>
      <c r="N84" s="16">
        <f>IF(L84&lt;=L$6,VLOOKUP(L84,申込一覧表!AO:AQ,3,0),0)</f>
        <v>0</v>
      </c>
      <c r="O84" s="28" t="str">
        <f t="shared" si="134"/>
        <v/>
      </c>
      <c r="P84" s="16" t="str">
        <f>IF(L84&lt;=L$6,VLOOKUP(L84,申込一覧表!AO:AV,8,0),"")</f>
        <v/>
      </c>
      <c r="Q84" s="16" t="str">
        <f>IF(L84&lt;=L$6,VLOOKUP(L84,申込一覧表!AO:AS,5,0),"")</f>
        <v/>
      </c>
      <c r="R84" s="16">
        <f t="shared" si="116"/>
        <v>60</v>
      </c>
      <c r="S84" s="16">
        <f t="shared" si="117"/>
        <v>64</v>
      </c>
      <c r="T84" s="16">
        <f t="shared" si="118"/>
        <v>32</v>
      </c>
      <c r="U84" s="16">
        <f t="shared" si="119"/>
        <v>0</v>
      </c>
      <c r="V84" s="16" t="str">
        <f t="shared" si="120"/>
        <v/>
      </c>
      <c r="W84" s="16" t="str">
        <f t="shared" si="121"/>
        <v/>
      </c>
      <c r="X84" s="16" t="str">
        <f t="shared" si="122"/>
        <v/>
      </c>
      <c r="Y84" s="16" t="str">
        <f t="shared" si="123"/>
        <v/>
      </c>
      <c r="Z84" s="16" t="str">
        <f t="shared" si="124"/>
        <v/>
      </c>
      <c r="AA84" s="16" t="str">
        <f t="shared" si="125"/>
        <v/>
      </c>
      <c r="AB84" s="16" t="str">
        <f t="shared" si="126"/>
        <v/>
      </c>
      <c r="AC84" s="16" t="str">
        <f t="shared" si="127"/>
        <v/>
      </c>
      <c r="AD84" s="16" t="str">
        <f t="shared" si="128"/>
        <v/>
      </c>
      <c r="AE84" s="16" t="str">
        <f t="shared" si="129"/>
        <v/>
      </c>
      <c r="AF84" s="16" t="str">
        <f t="shared" si="130"/>
        <v/>
      </c>
      <c r="AG84" s="16" t="str">
        <f t="shared" si="131"/>
        <v/>
      </c>
      <c r="AH84" s="16">
        <v>78</v>
      </c>
    </row>
    <row r="85" spans="1:34" ht="14.25" customHeight="1" x14ac:dyDescent="0.15">
      <c r="A85" s="165"/>
      <c r="C85" s="165"/>
      <c r="D85" s="165"/>
      <c r="L85" s="16">
        <v>79</v>
      </c>
      <c r="M85" s="16" t="str">
        <f>IF(L85&lt;=L$6,VLOOKUP(L85,申込一覧表!AO:AP,2,0),"")</f>
        <v/>
      </c>
      <c r="N85" s="16">
        <f>IF(L85&lt;=L$6,VLOOKUP(L85,申込一覧表!AO:AQ,3,0),0)</f>
        <v>0</v>
      </c>
      <c r="O85" s="28" t="str">
        <f t="shared" si="134"/>
        <v/>
      </c>
      <c r="P85" s="16" t="str">
        <f>IF(L85&lt;=L$6,VLOOKUP(L85,申込一覧表!AO:AV,8,0),"")</f>
        <v/>
      </c>
      <c r="Q85" s="16" t="str">
        <f>IF(L85&lt;=L$6,VLOOKUP(L85,申込一覧表!AO:AS,5,0),"")</f>
        <v/>
      </c>
      <c r="R85" s="16">
        <f t="shared" si="116"/>
        <v>60</v>
      </c>
      <c r="S85" s="16">
        <f t="shared" si="117"/>
        <v>64</v>
      </c>
      <c r="T85" s="16">
        <f t="shared" si="118"/>
        <v>32</v>
      </c>
      <c r="U85" s="16">
        <f t="shared" si="119"/>
        <v>0</v>
      </c>
      <c r="V85" s="16" t="str">
        <f t="shared" si="120"/>
        <v/>
      </c>
      <c r="W85" s="16" t="str">
        <f t="shared" si="121"/>
        <v/>
      </c>
      <c r="X85" s="16" t="str">
        <f t="shared" si="122"/>
        <v/>
      </c>
      <c r="Y85" s="16" t="str">
        <f t="shared" si="123"/>
        <v/>
      </c>
      <c r="Z85" s="16" t="str">
        <f t="shared" si="124"/>
        <v/>
      </c>
      <c r="AA85" s="16" t="str">
        <f t="shared" si="125"/>
        <v/>
      </c>
      <c r="AB85" s="16" t="str">
        <f t="shared" si="126"/>
        <v/>
      </c>
      <c r="AC85" s="16" t="str">
        <f t="shared" si="127"/>
        <v/>
      </c>
      <c r="AD85" s="16" t="str">
        <f t="shared" si="128"/>
        <v/>
      </c>
      <c r="AE85" s="16" t="str">
        <f t="shared" si="129"/>
        <v/>
      </c>
      <c r="AF85" s="16" t="str">
        <f t="shared" si="130"/>
        <v/>
      </c>
      <c r="AG85" s="16" t="str">
        <f t="shared" si="131"/>
        <v/>
      </c>
      <c r="AH85" s="16">
        <v>79</v>
      </c>
    </row>
    <row r="86" spans="1:34" ht="14.25" customHeight="1" x14ac:dyDescent="0.15">
      <c r="A86" s="165"/>
      <c r="C86" s="165"/>
      <c r="D86" s="165"/>
      <c r="L86" s="16">
        <v>80</v>
      </c>
      <c r="M86" s="16" t="str">
        <f>IF(L86&lt;=L$6,VLOOKUP(L86,申込一覧表!AO:AP,2,0),"")</f>
        <v/>
      </c>
      <c r="N86" s="16">
        <f>IF(L86&lt;=L$6,VLOOKUP(L86,申込一覧表!AO:AQ,3,0),0)</f>
        <v>0</v>
      </c>
      <c r="O86" s="28" t="str">
        <f t="shared" si="134"/>
        <v/>
      </c>
      <c r="P86" s="16" t="str">
        <f>IF(L86&lt;=L$6,VLOOKUP(L86,申込一覧表!AO:AV,8,0),"")</f>
        <v/>
      </c>
      <c r="Q86" s="16" t="str">
        <f>IF(L86&lt;=L$6,VLOOKUP(L86,申込一覧表!AO:AS,5,0),"")</f>
        <v/>
      </c>
      <c r="R86" s="16">
        <f t="shared" si="116"/>
        <v>60</v>
      </c>
      <c r="S86" s="16">
        <f t="shared" si="117"/>
        <v>64</v>
      </c>
      <c r="T86" s="16">
        <f t="shared" si="118"/>
        <v>32</v>
      </c>
      <c r="U86" s="16">
        <f t="shared" si="119"/>
        <v>0</v>
      </c>
      <c r="V86" s="16" t="str">
        <f t="shared" si="120"/>
        <v/>
      </c>
      <c r="W86" s="16" t="str">
        <f t="shared" si="121"/>
        <v/>
      </c>
      <c r="X86" s="16" t="str">
        <f t="shared" si="122"/>
        <v/>
      </c>
      <c r="Y86" s="16" t="str">
        <f t="shared" si="123"/>
        <v/>
      </c>
      <c r="Z86" s="16" t="str">
        <f t="shared" si="124"/>
        <v/>
      </c>
      <c r="AA86" s="16" t="str">
        <f t="shared" si="125"/>
        <v/>
      </c>
      <c r="AB86" s="16" t="str">
        <f t="shared" si="126"/>
        <v/>
      </c>
      <c r="AC86" s="16" t="str">
        <f t="shared" si="127"/>
        <v/>
      </c>
      <c r="AD86" s="16" t="str">
        <f t="shared" si="128"/>
        <v/>
      </c>
      <c r="AE86" s="16" t="str">
        <f t="shared" si="129"/>
        <v/>
      </c>
      <c r="AF86" s="16" t="str">
        <f t="shared" si="130"/>
        <v/>
      </c>
      <c r="AG86" s="16" t="str">
        <f t="shared" si="131"/>
        <v/>
      </c>
      <c r="AH86" s="16">
        <v>80</v>
      </c>
    </row>
    <row r="87" spans="1:34" ht="14.25" customHeight="1" x14ac:dyDescent="0.15">
      <c r="A87" s="165"/>
      <c r="C87" s="165"/>
      <c r="D87" s="165"/>
      <c r="L87" s="16">
        <v>81</v>
      </c>
      <c r="M87" s="16" t="str">
        <f>IF(L87&lt;=L$6,VLOOKUP(L87,申込一覧表!AO:AP,2,0),"")</f>
        <v/>
      </c>
      <c r="N87" s="16">
        <f>IF(L87&lt;=L$6,VLOOKUP(L87,申込一覧表!AO:AQ,3,0),0)</f>
        <v>0</v>
      </c>
      <c r="O87" s="28" t="str">
        <f t="shared" si="134"/>
        <v/>
      </c>
      <c r="P87" s="16" t="str">
        <f>IF(L87&lt;=L$6,VLOOKUP(L87,申込一覧表!AO:AV,8,0),"")</f>
        <v/>
      </c>
      <c r="Q87" s="16" t="str">
        <f>IF(L87&lt;=L$6,VLOOKUP(L87,申込一覧表!AO:AS,5,0),"")</f>
        <v/>
      </c>
      <c r="R87" s="16">
        <f t="shared" si="116"/>
        <v>60</v>
      </c>
      <c r="S87" s="16">
        <f t="shared" si="117"/>
        <v>64</v>
      </c>
      <c r="T87" s="16">
        <f t="shared" si="118"/>
        <v>32</v>
      </c>
      <c r="U87" s="16">
        <f t="shared" si="119"/>
        <v>0</v>
      </c>
      <c r="V87" s="16" t="str">
        <f t="shared" si="120"/>
        <v/>
      </c>
      <c r="W87" s="16" t="str">
        <f t="shared" si="121"/>
        <v/>
      </c>
      <c r="X87" s="16" t="str">
        <f t="shared" si="122"/>
        <v/>
      </c>
      <c r="Y87" s="16" t="str">
        <f t="shared" si="123"/>
        <v/>
      </c>
      <c r="Z87" s="16" t="str">
        <f t="shared" si="124"/>
        <v/>
      </c>
      <c r="AA87" s="16" t="str">
        <f t="shared" si="125"/>
        <v/>
      </c>
      <c r="AB87" s="16" t="str">
        <f t="shared" si="126"/>
        <v/>
      </c>
      <c r="AC87" s="16" t="str">
        <f t="shared" si="127"/>
        <v/>
      </c>
      <c r="AD87" s="16" t="str">
        <f t="shared" si="128"/>
        <v/>
      </c>
      <c r="AE87" s="16" t="str">
        <f t="shared" si="129"/>
        <v/>
      </c>
      <c r="AF87" s="16" t="str">
        <f t="shared" si="130"/>
        <v/>
      </c>
      <c r="AG87" s="16" t="str">
        <f t="shared" si="131"/>
        <v/>
      </c>
      <c r="AH87" s="16">
        <v>81</v>
      </c>
    </row>
    <row r="88" spans="1:34" ht="14.25" customHeight="1" x14ac:dyDescent="0.15">
      <c r="A88" s="165"/>
      <c r="C88" s="165"/>
      <c r="D88" s="165"/>
      <c r="L88" s="16">
        <v>82</v>
      </c>
      <c r="M88" s="16" t="str">
        <f>IF(L88&lt;=L$6,VLOOKUP(L88,申込一覧表!AO:AP,2,0),"")</f>
        <v/>
      </c>
      <c r="N88" s="16">
        <f>IF(L88&lt;=L$6,VLOOKUP(L88,申込一覧表!AO:AQ,3,0),0)</f>
        <v>0</v>
      </c>
      <c r="O88" s="28" t="str">
        <f t="shared" si="134"/>
        <v/>
      </c>
      <c r="P88" s="16" t="str">
        <f>IF(L88&lt;=L$6,VLOOKUP(L88,申込一覧表!AO:AV,8,0),"")</f>
        <v/>
      </c>
      <c r="Q88" s="16" t="str">
        <f>IF(L88&lt;=L$6,VLOOKUP(L88,申込一覧表!AO:AS,5,0),"")</f>
        <v/>
      </c>
      <c r="R88" s="16">
        <f t="shared" si="116"/>
        <v>60</v>
      </c>
      <c r="S88" s="16">
        <f t="shared" si="117"/>
        <v>64</v>
      </c>
      <c r="T88" s="16">
        <f t="shared" si="118"/>
        <v>32</v>
      </c>
      <c r="U88" s="16">
        <f t="shared" si="119"/>
        <v>0</v>
      </c>
      <c r="V88" s="16" t="str">
        <f t="shared" si="120"/>
        <v/>
      </c>
      <c r="W88" s="16" t="str">
        <f t="shared" si="121"/>
        <v/>
      </c>
      <c r="X88" s="16" t="str">
        <f t="shared" si="122"/>
        <v/>
      </c>
      <c r="Y88" s="16" t="str">
        <f t="shared" si="123"/>
        <v/>
      </c>
      <c r="Z88" s="16" t="str">
        <f t="shared" si="124"/>
        <v/>
      </c>
      <c r="AA88" s="16" t="str">
        <f t="shared" si="125"/>
        <v/>
      </c>
      <c r="AB88" s="16" t="str">
        <f t="shared" si="126"/>
        <v/>
      </c>
      <c r="AC88" s="16" t="str">
        <f t="shared" si="127"/>
        <v/>
      </c>
      <c r="AD88" s="16" t="str">
        <f t="shared" si="128"/>
        <v/>
      </c>
      <c r="AE88" s="16" t="str">
        <f t="shared" si="129"/>
        <v/>
      </c>
      <c r="AF88" s="16" t="str">
        <f t="shared" si="130"/>
        <v/>
      </c>
      <c r="AG88" s="16" t="str">
        <f t="shared" si="131"/>
        <v/>
      </c>
      <c r="AH88" s="16">
        <v>82</v>
      </c>
    </row>
    <row r="89" spans="1:34" ht="14.25" customHeight="1" x14ac:dyDescent="0.15">
      <c r="A89" s="165"/>
      <c r="C89" s="165"/>
      <c r="D89" s="165"/>
      <c r="L89" s="16">
        <v>83</v>
      </c>
      <c r="M89" s="16" t="str">
        <f>IF(L89&lt;=L$6,VLOOKUP(L89,申込一覧表!AO:AP,2,0),"")</f>
        <v/>
      </c>
      <c r="N89" s="16">
        <f>IF(L89&lt;=L$6,VLOOKUP(L89,申込一覧表!AO:AQ,3,0),0)</f>
        <v>0</v>
      </c>
      <c r="O89" s="28" t="str">
        <f t="shared" si="134"/>
        <v/>
      </c>
      <c r="P89" s="16" t="str">
        <f>IF(L89&lt;=L$6,VLOOKUP(L89,申込一覧表!AO:AV,8,0),"")</f>
        <v/>
      </c>
      <c r="Q89" s="16" t="str">
        <f>IF(L89&lt;=L$6,VLOOKUP(L89,申込一覧表!AO:AS,5,0),"")</f>
        <v/>
      </c>
      <c r="R89" s="16">
        <f t="shared" si="116"/>
        <v>60</v>
      </c>
      <c r="S89" s="16">
        <f t="shared" si="117"/>
        <v>64</v>
      </c>
      <c r="T89" s="16">
        <f t="shared" si="118"/>
        <v>32</v>
      </c>
      <c r="U89" s="16">
        <f t="shared" si="119"/>
        <v>0</v>
      </c>
      <c r="V89" s="16" t="str">
        <f t="shared" si="120"/>
        <v/>
      </c>
      <c r="W89" s="16" t="str">
        <f t="shared" si="121"/>
        <v/>
      </c>
      <c r="X89" s="16" t="str">
        <f t="shared" si="122"/>
        <v/>
      </c>
      <c r="Y89" s="16" t="str">
        <f t="shared" si="123"/>
        <v/>
      </c>
      <c r="Z89" s="16" t="str">
        <f t="shared" si="124"/>
        <v/>
      </c>
      <c r="AA89" s="16" t="str">
        <f t="shared" si="125"/>
        <v/>
      </c>
      <c r="AB89" s="16" t="str">
        <f t="shared" si="126"/>
        <v/>
      </c>
      <c r="AC89" s="16" t="str">
        <f t="shared" si="127"/>
        <v/>
      </c>
      <c r="AD89" s="16" t="str">
        <f t="shared" si="128"/>
        <v/>
      </c>
      <c r="AE89" s="16" t="str">
        <f t="shared" si="129"/>
        <v/>
      </c>
      <c r="AF89" s="16" t="str">
        <f t="shared" si="130"/>
        <v/>
      </c>
      <c r="AG89" s="16" t="str">
        <f t="shared" si="131"/>
        <v/>
      </c>
      <c r="AH89" s="16">
        <v>83</v>
      </c>
    </row>
    <row r="90" spans="1:34" ht="14.25" customHeight="1" x14ac:dyDescent="0.15">
      <c r="A90" s="165"/>
      <c r="C90" s="165"/>
      <c r="D90" s="165"/>
      <c r="L90" s="16">
        <v>84</v>
      </c>
      <c r="M90" s="16" t="str">
        <f>IF(L90&lt;=L$6,VLOOKUP(L90,申込一覧表!AO:AP,2,0),"")</f>
        <v/>
      </c>
      <c r="N90" s="16">
        <f>IF(L90&lt;=L$6,VLOOKUP(L90,申込一覧表!AO:AQ,3,0),0)</f>
        <v>0</v>
      </c>
      <c r="O90" s="28" t="str">
        <f t="shared" si="134"/>
        <v/>
      </c>
      <c r="P90" s="16" t="str">
        <f>IF(L90&lt;=L$6,VLOOKUP(L90,申込一覧表!AO:AV,8,0),"")</f>
        <v/>
      </c>
      <c r="Q90" s="16" t="str">
        <f>IF(L90&lt;=L$6,VLOOKUP(L90,申込一覧表!AO:AS,5,0),"")</f>
        <v/>
      </c>
      <c r="R90" s="16">
        <f t="shared" si="116"/>
        <v>60</v>
      </c>
      <c r="S90" s="16">
        <f t="shared" si="117"/>
        <v>64</v>
      </c>
      <c r="T90" s="16">
        <f t="shared" si="118"/>
        <v>32</v>
      </c>
      <c r="U90" s="16">
        <f t="shared" si="119"/>
        <v>0</v>
      </c>
      <c r="V90" s="16" t="str">
        <f t="shared" si="120"/>
        <v/>
      </c>
      <c r="W90" s="16" t="str">
        <f t="shared" si="121"/>
        <v/>
      </c>
      <c r="X90" s="16" t="str">
        <f t="shared" si="122"/>
        <v/>
      </c>
      <c r="Y90" s="16" t="str">
        <f t="shared" si="123"/>
        <v/>
      </c>
      <c r="Z90" s="16" t="str">
        <f t="shared" si="124"/>
        <v/>
      </c>
      <c r="AA90" s="16" t="str">
        <f t="shared" si="125"/>
        <v/>
      </c>
      <c r="AB90" s="16" t="str">
        <f t="shared" si="126"/>
        <v/>
      </c>
      <c r="AC90" s="16" t="str">
        <f t="shared" si="127"/>
        <v/>
      </c>
      <c r="AD90" s="16" t="str">
        <f t="shared" si="128"/>
        <v/>
      </c>
      <c r="AE90" s="16" t="str">
        <f t="shared" si="129"/>
        <v/>
      </c>
      <c r="AF90" s="16" t="str">
        <f t="shared" si="130"/>
        <v/>
      </c>
      <c r="AG90" s="16" t="str">
        <f t="shared" si="131"/>
        <v/>
      </c>
      <c r="AH90" s="16">
        <v>84</v>
      </c>
    </row>
    <row r="91" spans="1:34" ht="14.25" customHeight="1" x14ac:dyDescent="0.15">
      <c r="A91" s="165"/>
      <c r="C91" s="165"/>
      <c r="D91" s="165"/>
      <c r="L91" s="16">
        <v>85</v>
      </c>
      <c r="M91" s="16" t="str">
        <f>IF(L91&lt;=L$6,VLOOKUP(L91,申込一覧表!AO:AP,2,0),"")</f>
        <v/>
      </c>
      <c r="N91" s="16">
        <f>IF(L91&lt;=L$6,VLOOKUP(L91,申込一覧表!AO:AQ,3,0),0)</f>
        <v>0</v>
      </c>
      <c r="O91" s="28" t="str">
        <f t="shared" si="134"/>
        <v/>
      </c>
      <c r="P91" s="16" t="str">
        <f>IF(L91&lt;=L$6,VLOOKUP(L91,申込一覧表!AO:AV,8,0),"")</f>
        <v/>
      </c>
      <c r="Q91" s="16" t="str">
        <f>IF(L91&lt;=L$6,VLOOKUP(L91,申込一覧表!AO:AS,5,0),"")</f>
        <v/>
      </c>
      <c r="R91" s="16">
        <f t="shared" si="116"/>
        <v>60</v>
      </c>
      <c r="S91" s="16">
        <f t="shared" si="117"/>
        <v>64</v>
      </c>
      <c r="T91" s="16">
        <f t="shared" si="118"/>
        <v>32</v>
      </c>
      <c r="U91" s="16">
        <f t="shared" si="119"/>
        <v>0</v>
      </c>
      <c r="V91" s="16" t="str">
        <f t="shared" si="120"/>
        <v/>
      </c>
      <c r="W91" s="16" t="str">
        <f t="shared" si="121"/>
        <v/>
      </c>
      <c r="X91" s="16" t="str">
        <f t="shared" si="122"/>
        <v/>
      </c>
      <c r="Y91" s="16" t="str">
        <f t="shared" si="123"/>
        <v/>
      </c>
      <c r="Z91" s="16" t="str">
        <f t="shared" si="124"/>
        <v/>
      </c>
      <c r="AA91" s="16" t="str">
        <f t="shared" si="125"/>
        <v/>
      </c>
      <c r="AB91" s="16" t="str">
        <f t="shared" si="126"/>
        <v/>
      </c>
      <c r="AC91" s="16" t="str">
        <f t="shared" si="127"/>
        <v/>
      </c>
      <c r="AD91" s="16" t="str">
        <f t="shared" si="128"/>
        <v/>
      </c>
      <c r="AE91" s="16" t="str">
        <f t="shared" si="129"/>
        <v/>
      </c>
      <c r="AF91" s="16" t="str">
        <f t="shared" si="130"/>
        <v/>
      </c>
      <c r="AG91" s="16" t="str">
        <f t="shared" si="131"/>
        <v/>
      </c>
      <c r="AH91" s="16">
        <v>85</v>
      </c>
    </row>
    <row r="92" spans="1:34" ht="14.25" customHeight="1" x14ac:dyDescent="0.15">
      <c r="A92" s="165"/>
      <c r="C92" s="165"/>
      <c r="D92" s="165"/>
      <c r="L92" s="16">
        <v>86</v>
      </c>
      <c r="M92" s="16" t="str">
        <f>IF(L92&lt;=L$6,VLOOKUP(L92,申込一覧表!AO:AP,2,0),"")</f>
        <v/>
      </c>
      <c r="N92" s="16">
        <f>IF(L92&lt;=L$6,VLOOKUP(L92,申込一覧表!AO:AQ,3,0),0)</f>
        <v>0</v>
      </c>
      <c r="O92" s="28" t="str">
        <f t="shared" si="134"/>
        <v/>
      </c>
      <c r="P92" s="16" t="str">
        <f>IF(L92&lt;=L$6,VLOOKUP(L92,申込一覧表!AO:AV,8,0),"")</f>
        <v/>
      </c>
      <c r="Q92" s="16" t="str">
        <f>IF(L92&lt;=L$6,VLOOKUP(L92,申込一覧表!AO:AS,5,0),"")</f>
        <v/>
      </c>
      <c r="R92" s="16">
        <f t="shared" si="116"/>
        <v>60</v>
      </c>
      <c r="S92" s="16">
        <f t="shared" si="117"/>
        <v>64</v>
      </c>
      <c r="T92" s="16">
        <f t="shared" si="118"/>
        <v>32</v>
      </c>
      <c r="U92" s="16">
        <f t="shared" si="119"/>
        <v>0</v>
      </c>
      <c r="V92" s="16" t="str">
        <f t="shared" si="120"/>
        <v/>
      </c>
      <c r="W92" s="16" t="str">
        <f t="shared" si="121"/>
        <v/>
      </c>
      <c r="X92" s="16" t="str">
        <f t="shared" si="122"/>
        <v/>
      </c>
      <c r="Y92" s="16" t="str">
        <f t="shared" si="123"/>
        <v/>
      </c>
      <c r="Z92" s="16" t="str">
        <f t="shared" si="124"/>
        <v/>
      </c>
      <c r="AA92" s="16" t="str">
        <f t="shared" si="125"/>
        <v/>
      </c>
      <c r="AB92" s="16" t="str">
        <f t="shared" si="126"/>
        <v/>
      </c>
      <c r="AC92" s="16" t="str">
        <f t="shared" si="127"/>
        <v/>
      </c>
      <c r="AD92" s="16" t="str">
        <f t="shared" si="128"/>
        <v/>
      </c>
      <c r="AE92" s="16" t="str">
        <f t="shared" si="129"/>
        <v/>
      </c>
      <c r="AF92" s="16" t="str">
        <f t="shared" si="130"/>
        <v/>
      </c>
      <c r="AG92" s="16" t="str">
        <f t="shared" si="131"/>
        <v/>
      </c>
      <c r="AH92" s="16">
        <v>86</v>
      </c>
    </row>
    <row r="93" spans="1:34" ht="14.25" customHeight="1" x14ac:dyDescent="0.15">
      <c r="A93" s="165"/>
      <c r="C93" s="165"/>
      <c r="D93" s="165"/>
      <c r="L93" s="16">
        <v>87</v>
      </c>
      <c r="M93" s="16" t="str">
        <f>IF(L93&lt;=L$6,VLOOKUP(L93,申込一覧表!AO:AP,2,0),"")</f>
        <v/>
      </c>
      <c r="N93" s="16">
        <f>IF(L93&lt;=L$6,VLOOKUP(L93,申込一覧表!AO:AQ,3,0),0)</f>
        <v>0</v>
      </c>
      <c r="O93" s="28" t="str">
        <f t="shared" si="134"/>
        <v/>
      </c>
      <c r="P93" s="16" t="str">
        <f>IF(L93&lt;=L$6,VLOOKUP(L93,申込一覧表!AO:AV,8,0),"")</f>
        <v/>
      </c>
      <c r="Q93" s="16" t="str">
        <f>IF(L93&lt;=L$6,VLOOKUP(L93,申込一覧表!AO:AS,5,0),"")</f>
        <v/>
      </c>
      <c r="R93" s="16">
        <f t="shared" ref="R93:R124" si="135">COUNTIF($G$7:$J$13,O93)+COUNTIF($G$26:$J$33,O93)</f>
        <v>60</v>
      </c>
      <c r="S93" s="16">
        <f t="shared" ref="S93:S124" si="136">COUNTIF($G$16:$J$23,O93)+COUNTIF($G$36:$J$43,O93)</f>
        <v>64</v>
      </c>
      <c r="T93" s="16">
        <f t="shared" ref="T93:T124" si="137">COUNTIF($G$46:$J$53,O93)</f>
        <v>32</v>
      </c>
      <c r="U93" s="16">
        <f t="shared" ref="U93:U124" si="138">COUNTIF($G$56:$J$63,_LM7)</f>
        <v>0</v>
      </c>
      <c r="V93" s="16" t="str">
        <f t="shared" ref="V93:V124" si="139">IF(G93="","",VLOOKUP(G93,$O$7:$P$132,2,0))</f>
        <v/>
      </c>
      <c r="W93" s="16" t="str">
        <f t="shared" ref="W93:W124" si="140">IF(H93="","",VLOOKUP(H93,$O$7:$P$132,2,0))</f>
        <v/>
      </c>
      <c r="X93" s="16" t="str">
        <f t="shared" ref="X93:X124" si="141">IF(I93="","",VLOOKUP(I93,$O$7:$P$132,2,0))</f>
        <v/>
      </c>
      <c r="Y93" s="16" t="str">
        <f t="shared" ref="Y93:Y124" si="142">IF(J93="","",VLOOKUP(J93,$O$7:$P$132,2,0))</f>
        <v/>
      </c>
      <c r="Z93" s="16" t="str">
        <f t="shared" ref="Z93:Z124" si="143">IF(G93="","",VLOOKUP(G93,$O$7:$Q$132,3,0))</f>
        <v/>
      </c>
      <c r="AA93" s="16" t="str">
        <f t="shared" ref="AA93:AA124" si="144">IF(H93="","",VLOOKUP(H93,$O$7:$Q$132,3,0))</f>
        <v/>
      </c>
      <c r="AB93" s="16" t="str">
        <f t="shared" ref="AB93:AB124" si="145">IF(I93="","",VLOOKUP(I93,$O$7:$Q$132,3,0))</f>
        <v/>
      </c>
      <c r="AC93" s="16" t="str">
        <f t="shared" ref="AC93:AC124" si="146">IF(J93="","",VLOOKUP(J93,$O$7:$Q$132,3,0))</f>
        <v/>
      </c>
      <c r="AD93" s="16" t="str">
        <f t="shared" ref="AD93:AD124" si="147">IF(G93="","",VLOOKUP(G93,$O$7:$U$132,7,0))</f>
        <v/>
      </c>
      <c r="AE93" s="16" t="str">
        <f t="shared" ref="AE93:AE124" si="148">IF(H93="","",VLOOKUP(H93,$O$7:$U$132,7,0))</f>
        <v/>
      </c>
      <c r="AF93" s="16" t="str">
        <f t="shared" ref="AF93:AF124" si="149">IF(I93="","",VLOOKUP(I93,$O$7:$U$132,7,0))</f>
        <v/>
      </c>
      <c r="AG93" s="16" t="str">
        <f t="shared" ref="AG93:AG124" si="150">IF(J93="","",VLOOKUP(J93,$O$7:$U$132,7,0))</f>
        <v/>
      </c>
      <c r="AH93" s="16">
        <v>87</v>
      </c>
    </row>
    <row r="94" spans="1:34" ht="14.25" customHeight="1" x14ac:dyDescent="0.15">
      <c r="A94" s="165"/>
      <c r="C94" s="165"/>
      <c r="D94" s="165"/>
      <c r="L94" s="16">
        <v>88</v>
      </c>
      <c r="M94" s="16" t="str">
        <f>IF(L94&lt;=L$6,VLOOKUP(L94,申込一覧表!AO:AP,2,0),"")</f>
        <v/>
      </c>
      <c r="N94" s="16">
        <f>IF(L94&lt;=L$6,VLOOKUP(L94,申込一覧表!AO:AQ,3,0),0)</f>
        <v>0</v>
      </c>
      <c r="O94" s="28" t="str">
        <f t="shared" si="134"/>
        <v/>
      </c>
      <c r="P94" s="16" t="str">
        <f>IF(L94&lt;=L$6,VLOOKUP(L94,申込一覧表!AO:AV,8,0),"")</f>
        <v/>
      </c>
      <c r="Q94" s="16" t="str">
        <f>IF(L94&lt;=L$6,VLOOKUP(L94,申込一覧表!AO:AS,5,0),"")</f>
        <v/>
      </c>
      <c r="R94" s="16">
        <f t="shared" si="135"/>
        <v>60</v>
      </c>
      <c r="S94" s="16">
        <f t="shared" si="136"/>
        <v>64</v>
      </c>
      <c r="T94" s="16">
        <f t="shared" si="137"/>
        <v>32</v>
      </c>
      <c r="U94" s="16">
        <f t="shared" si="138"/>
        <v>0</v>
      </c>
      <c r="V94" s="16" t="str">
        <f t="shared" si="139"/>
        <v/>
      </c>
      <c r="W94" s="16" t="str">
        <f t="shared" si="140"/>
        <v/>
      </c>
      <c r="X94" s="16" t="str">
        <f t="shared" si="141"/>
        <v/>
      </c>
      <c r="Y94" s="16" t="str">
        <f t="shared" si="142"/>
        <v/>
      </c>
      <c r="Z94" s="16" t="str">
        <f t="shared" si="143"/>
        <v/>
      </c>
      <c r="AA94" s="16" t="str">
        <f t="shared" si="144"/>
        <v/>
      </c>
      <c r="AB94" s="16" t="str">
        <f t="shared" si="145"/>
        <v/>
      </c>
      <c r="AC94" s="16" t="str">
        <f t="shared" si="146"/>
        <v/>
      </c>
      <c r="AD94" s="16" t="str">
        <f t="shared" si="147"/>
        <v/>
      </c>
      <c r="AE94" s="16" t="str">
        <f t="shared" si="148"/>
        <v/>
      </c>
      <c r="AF94" s="16" t="str">
        <f t="shared" si="149"/>
        <v/>
      </c>
      <c r="AG94" s="16" t="str">
        <f t="shared" si="150"/>
        <v/>
      </c>
      <c r="AH94" s="16">
        <v>88</v>
      </c>
    </row>
    <row r="95" spans="1:34" ht="14.25" customHeight="1" x14ac:dyDescent="0.15">
      <c r="A95" s="165"/>
      <c r="C95" s="165"/>
      <c r="D95" s="165"/>
      <c r="L95" s="16">
        <v>89</v>
      </c>
      <c r="M95" s="16" t="str">
        <f>IF(L95&lt;=L$6,VLOOKUP(L95,申込一覧表!AO:AP,2,0),"")</f>
        <v/>
      </c>
      <c r="N95" s="16">
        <f>IF(L95&lt;=L$6,VLOOKUP(L95,申込一覧表!AO:AQ,3,0),0)</f>
        <v>0</v>
      </c>
      <c r="O95" s="28" t="str">
        <f t="shared" si="134"/>
        <v/>
      </c>
      <c r="P95" s="16" t="str">
        <f>IF(L95&lt;=L$6,VLOOKUP(L95,申込一覧表!AO:AV,8,0),"")</f>
        <v/>
      </c>
      <c r="Q95" s="16" t="str">
        <f>IF(L95&lt;=L$6,VLOOKUP(L95,申込一覧表!AO:AS,5,0),"")</f>
        <v/>
      </c>
      <c r="R95" s="16">
        <f t="shared" si="135"/>
        <v>60</v>
      </c>
      <c r="S95" s="16">
        <f t="shared" si="136"/>
        <v>64</v>
      </c>
      <c r="T95" s="16">
        <f t="shared" si="137"/>
        <v>32</v>
      </c>
      <c r="U95" s="16">
        <f t="shared" si="138"/>
        <v>0</v>
      </c>
      <c r="V95" s="16" t="str">
        <f t="shared" si="139"/>
        <v/>
      </c>
      <c r="W95" s="16" t="str">
        <f t="shared" si="140"/>
        <v/>
      </c>
      <c r="X95" s="16" t="str">
        <f t="shared" si="141"/>
        <v/>
      </c>
      <c r="Y95" s="16" t="str">
        <f t="shared" si="142"/>
        <v/>
      </c>
      <c r="Z95" s="16" t="str">
        <f t="shared" si="143"/>
        <v/>
      </c>
      <c r="AA95" s="16" t="str">
        <f t="shared" si="144"/>
        <v/>
      </c>
      <c r="AB95" s="16" t="str">
        <f t="shared" si="145"/>
        <v/>
      </c>
      <c r="AC95" s="16" t="str">
        <f t="shared" si="146"/>
        <v/>
      </c>
      <c r="AD95" s="16" t="str">
        <f t="shared" si="147"/>
        <v/>
      </c>
      <c r="AE95" s="16" t="str">
        <f t="shared" si="148"/>
        <v/>
      </c>
      <c r="AF95" s="16" t="str">
        <f t="shared" si="149"/>
        <v/>
      </c>
      <c r="AG95" s="16" t="str">
        <f t="shared" si="150"/>
        <v/>
      </c>
      <c r="AH95" s="16">
        <v>89</v>
      </c>
    </row>
    <row r="96" spans="1:34" ht="14.25" customHeight="1" x14ac:dyDescent="0.15">
      <c r="A96" s="165"/>
      <c r="C96" s="165"/>
      <c r="D96" s="165"/>
      <c r="L96" s="16">
        <v>90</v>
      </c>
      <c r="M96" s="16" t="str">
        <f>IF(L96&lt;=L$6,VLOOKUP(L96,申込一覧表!AO:AP,2,0),"")</f>
        <v/>
      </c>
      <c r="N96" s="16">
        <f>IF(L96&lt;=L$6,VLOOKUP(L96,申込一覧表!AO:AQ,3,0),0)</f>
        <v>0</v>
      </c>
      <c r="O96" s="28" t="str">
        <f t="shared" si="134"/>
        <v/>
      </c>
      <c r="P96" s="16" t="str">
        <f>IF(L96&lt;=L$6,VLOOKUP(L96,申込一覧表!AO:AV,8,0),"")</f>
        <v/>
      </c>
      <c r="Q96" s="16" t="str">
        <f>IF(L96&lt;=L$6,VLOOKUP(L96,申込一覧表!AO:AS,5,0),"")</f>
        <v/>
      </c>
      <c r="R96" s="16">
        <f t="shared" si="135"/>
        <v>60</v>
      </c>
      <c r="S96" s="16">
        <f t="shared" si="136"/>
        <v>64</v>
      </c>
      <c r="T96" s="16">
        <f t="shared" si="137"/>
        <v>32</v>
      </c>
      <c r="U96" s="16">
        <f t="shared" si="138"/>
        <v>0</v>
      </c>
      <c r="V96" s="16" t="str">
        <f t="shared" si="139"/>
        <v/>
      </c>
      <c r="W96" s="16" t="str">
        <f t="shared" si="140"/>
        <v/>
      </c>
      <c r="X96" s="16" t="str">
        <f t="shared" si="141"/>
        <v/>
      </c>
      <c r="Y96" s="16" t="str">
        <f t="shared" si="142"/>
        <v/>
      </c>
      <c r="Z96" s="16" t="str">
        <f t="shared" si="143"/>
        <v/>
      </c>
      <c r="AA96" s="16" t="str">
        <f t="shared" si="144"/>
        <v/>
      </c>
      <c r="AB96" s="16" t="str">
        <f t="shared" si="145"/>
        <v/>
      </c>
      <c r="AC96" s="16" t="str">
        <f t="shared" si="146"/>
        <v/>
      </c>
      <c r="AD96" s="16" t="str">
        <f t="shared" si="147"/>
        <v/>
      </c>
      <c r="AE96" s="16" t="str">
        <f t="shared" si="148"/>
        <v/>
      </c>
      <c r="AF96" s="16" t="str">
        <f t="shared" si="149"/>
        <v/>
      </c>
      <c r="AG96" s="16" t="str">
        <f t="shared" si="150"/>
        <v/>
      </c>
      <c r="AH96" s="16">
        <v>90</v>
      </c>
    </row>
    <row r="97" spans="1:34" ht="14.25" customHeight="1" x14ac:dyDescent="0.15">
      <c r="A97" s="165"/>
      <c r="C97" s="165"/>
      <c r="D97" s="165"/>
      <c r="L97" s="16">
        <v>91</v>
      </c>
      <c r="M97" s="16" t="str">
        <f>IF(L97&lt;=L$6,VLOOKUP(L97,申込一覧表!AO:AP,2,0),"")</f>
        <v/>
      </c>
      <c r="N97" s="16">
        <f>IF(L97&lt;=L$6,VLOOKUP(L97,申込一覧表!AO:AQ,3,0),0)</f>
        <v>0</v>
      </c>
      <c r="O97" s="28" t="str">
        <f t="shared" si="134"/>
        <v/>
      </c>
      <c r="P97" s="16" t="str">
        <f>IF(L97&lt;=L$6,VLOOKUP(L97,申込一覧表!AO:AV,8,0),"")</f>
        <v/>
      </c>
      <c r="Q97" s="16" t="str">
        <f>IF(L97&lt;=L$6,VLOOKUP(L97,申込一覧表!AO:AS,5,0),"")</f>
        <v/>
      </c>
      <c r="R97" s="16">
        <f t="shared" si="135"/>
        <v>60</v>
      </c>
      <c r="S97" s="16">
        <f t="shared" si="136"/>
        <v>64</v>
      </c>
      <c r="T97" s="16">
        <f t="shared" si="137"/>
        <v>32</v>
      </c>
      <c r="U97" s="16">
        <f t="shared" si="138"/>
        <v>0</v>
      </c>
      <c r="V97" s="16" t="str">
        <f t="shared" si="139"/>
        <v/>
      </c>
      <c r="W97" s="16" t="str">
        <f t="shared" si="140"/>
        <v/>
      </c>
      <c r="X97" s="16" t="str">
        <f t="shared" si="141"/>
        <v/>
      </c>
      <c r="Y97" s="16" t="str">
        <f t="shared" si="142"/>
        <v/>
      </c>
      <c r="Z97" s="16" t="str">
        <f t="shared" si="143"/>
        <v/>
      </c>
      <c r="AA97" s="16" t="str">
        <f t="shared" si="144"/>
        <v/>
      </c>
      <c r="AB97" s="16" t="str">
        <f t="shared" si="145"/>
        <v/>
      </c>
      <c r="AC97" s="16" t="str">
        <f t="shared" si="146"/>
        <v/>
      </c>
      <c r="AD97" s="16" t="str">
        <f t="shared" si="147"/>
        <v/>
      </c>
      <c r="AE97" s="16" t="str">
        <f t="shared" si="148"/>
        <v/>
      </c>
      <c r="AF97" s="16" t="str">
        <f t="shared" si="149"/>
        <v/>
      </c>
      <c r="AG97" s="16" t="str">
        <f t="shared" si="150"/>
        <v/>
      </c>
      <c r="AH97" s="16">
        <v>91</v>
      </c>
    </row>
    <row r="98" spans="1:34" ht="14.25" customHeight="1" x14ac:dyDescent="0.15">
      <c r="A98" s="165"/>
      <c r="C98" s="165"/>
      <c r="D98" s="165"/>
      <c r="L98" s="16">
        <v>92</v>
      </c>
      <c r="M98" s="16" t="str">
        <f>IF(L98&lt;=L$6,VLOOKUP(L98,申込一覧表!AO:AP,2,0),"")</f>
        <v/>
      </c>
      <c r="N98" s="16">
        <f>IF(L98&lt;=L$6,VLOOKUP(L98,申込一覧表!AO:AQ,3,0),0)</f>
        <v>0</v>
      </c>
      <c r="O98" s="28" t="str">
        <f t="shared" si="134"/>
        <v/>
      </c>
      <c r="P98" s="16" t="str">
        <f>IF(L98&lt;=L$6,VLOOKUP(L98,申込一覧表!AO:AV,8,0),"")</f>
        <v/>
      </c>
      <c r="Q98" s="16" t="str">
        <f>IF(L98&lt;=L$6,VLOOKUP(L98,申込一覧表!AO:AS,5,0),"")</f>
        <v/>
      </c>
      <c r="R98" s="16">
        <f t="shared" si="135"/>
        <v>60</v>
      </c>
      <c r="S98" s="16">
        <f t="shared" si="136"/>
        <v>64</v>
      </c>
      <c r="T98" s="16">
        <f t="shared" si="137"/>
        <v>32</v>
      </c>
      <c r="U98" s="16">
        <f t="shared" si="138"/>
        <v>0</v>
      </c>
      <c r="V98" s="16" t="str">
        <f t="shared" si="139"/>
        <v/>
      </c>
      <c r="W98" s="16" t="str">
        <f t="shared" si="140"/>
        <v/>
      </c>
      <c r="X98" s="16" t="str">
        <f t="shared" si="141"/>
        <v/>
      </c>
      <c r="Y98" s="16" t="str">
        <f t="shared" si="142"/>
        <v/>
      </c>
      <c r="Z98" s="16" t="str">
        <f t="shared" si="143"/>
        <v/>
      </c>
      <c r="AA98" s="16" t="str">
        <f t="shared" si="144"/>
        <v/>
      </c>
      <c r="AB98" s="16" t="str">
        <f t="shared" si="145"/>
        <v/>
      </c>
      <c r="AC98" s="16" t="str">
        <f t="shared" si="146"/>
        <v/>
      </c>
      <c r="AD98" s="16" t="str">
        <f t="shared" si="147"/>
        <v/>
      </c>
      <c r="AE98" s="16" t="str">
        <f t="shared" si="148"/>
        <v/>
      </c>
      <c r="AF98" s="16" t="str">
        <f t="shared" si="149"/>
        <v/>
      </c>
      <c r="AG98" s="16" t="str">
        <f t="shared" si="150"/>
        <v/>
      </c>
      <c r="AH98" s="16">
        <v>92</v>
      </c>
    </row>
    <row r="99" spans="1:34" ht="14.25" customHeight="1" x14ac:dyDescent="0.15">
      <c r="A99" s="165"/>
      <c r="C99" s="165"/>
      <c r="D99" s="165"/>
      <c r="L99" s="16">
        <v>93</v>
      </c>
      <c r="M99" s="16" t="str">
        <f>IF(L99&lt;=L$6,VLOOKUP(L99,申込一覧表!AO:AP,2,0),"")</f>
        <v/>
      </c>
      <c r="N99" s="16">
        <f>IF(L99&lt;=L$6,VLOOKUP(L99,申込一覧表!AO:AQ,3,0),0)</f>
        <v>0</v>
      </c>
      <c r="O99" s="28" t="str">
        <f t="shared" si="134"/>
        <v/>
      </c>
      <c r="P99" s="16" t="str">
        <f>IF(L99&lt;=L$6,VLOOKUP(L99,申込一覧表!AO:AV,8,0),"")</f>
        <v/>
      </c>
      <c r="Q99" s="16" t="str">
        <f>IF(L99&lt;=L$6,VLOOKUP(L99,申込一覧表!AO:AS,5,0),"")</f>
        <v/>
      </c>
      <c r="R99" s="16">
        <f t="shared" si="135"/>
        <v>60</v>
      </c>
      <c r="S99" s="16">
        <f t="shared" si="136"/>
        <v>64</v>
      </c>
      <c r="T99" s="16">
        <f t="shared" si="137"/>
        <v>32</v>
      </c>
      <c r="U99" s="16">
        <f t="shared" si="138"/>
        <v>0</v>
      </c>
      <c r="V99" s="16" t="str">
        <f t="shared" si="139"/>
        <v/>
      </c>
      <c r="W99" s="16" t="str">
        <f t="shared" si="140"/>
        <v/>
      </c>
      <c r="X99" s="16" t="str">
        <f t="shared" si="141"/>
        <v/>
      </c>
      <c r="Y99" s="16" t="str">
        <f t="shared" si="142"/>
        <v/>
      </c>
      <c r="Z99" s="16" t="str">
        <f t="shared" si="143"/>
        <v/>
      </c>
      <c r="AA99" s="16" t="str">
        <f t="shared" si="144"/>
        <v/>
      </c>
      <c r="AB99" s="16" t="str">
        <f t="shared" si="145"/>
        <v/>
      </c>
      <c r="AC99" s="16" t="str">
        <f t="shared" si="146"/>
        <v/>
      </c>
      <c r="AD99" s="16" t="str">
        <f t="shared" si="147"/>
        <v/>
      </c>
      <c r="AE99" s="16" t="str">
        <f t="shared" si="148"/>
        <v/>
      </c>
      <c r="AF99" s="16" t="str">
        <f t="shared" si="149"/>
        <v/>
      </c>
      <c r="AG99" s="16" t="str">
        <f t="shared" si="150"/>
        <v/>
      </c>
      <c r="AH99" s="16">
        <v>93</v>
      </c>
    </row>
    <row r="100" spans="1:34" ht="14.25" customHeight="1" x14ac:dyDescent="0.15">
      <c r="A100" s="165"/>
      <c r="C100" s="165"/>
      <c r="D100" s="165"/>
      <c r="L100" s="16">
        <v>94</v>
      </c>
      <c r="M100" s="16" t="str">
        <f>IF(L100&lt;=L$6,VLOOKUP(L100,申込一覧表!AO:AP,2,0),"")</f>
        <v/>
      </c>
      <c r="N100" s="16">
        <f>IF(L100&lt;=L$6,VLOOKUP(L100,申込一覧表!AO:AQ,3,0),0)</f>
        <v>0</v>
      </c>
      <c r="O100" s="28" t="str">
        <f t="shared" si="134"/>
        <v/>
      </c>
      <c r="P100" s="16" t="str">
        <f>IF(L100&lt;=L$6,VLOOKUP(L100,申込一覧表!AO:AV,8,0),"")</f>
        <v/>
      </c>
      <c r="Q100" s="16" t="str">
        <f>IF(L100&lt;=L$6,VLOOKUP(L100,申込一覧表!AO:AS,5,0),"")</f>
        <v/>
      </c>
      <c r="R100" s="16">
        <f t="shared" si="135"/>
        <v>60</v>
      </c>
      <c r="S100" s="16">
        <f t="shared" si="136"/>
        <v>64</v>
      </c>
      <c r="T100" s="16">
        <f t="shared" si="137"/>
        <v>32</v>
      </c>
      <c r="U100" s="16">
        <f t="shared" si="138"/>
        <v>0</v>
      </c>
      <c r="V100" s="16" t="str">
        <f t="shared" si="139"/>
        <v/>
      </c>
      <c r="W100" s="16" t="str">
        <f t="shared" si="140"/>
        <v/>
      </c>
      <c r="X100" s="16" t="str">
        <f t="shared" si="141"/>
        <v/>
      </c>
      <c r="Y100" s="16" t="str">
        <f t="shared" si="142"/>
        <v/>
      </c>
      <c r="Z100" s="16" t="str">
        <f t="shared" si="143"/>
        <v/>
      </c>
      <c r="AA100" s="16" t="str">
        <f t="shared" si="144"/>
        <v/>
      </c>
      <c r="AB100" s="16" t="str">
        <f t="shared" si="145"/>
        <v/>
      </c>
      <c r="AC100" s="16" t="str">
        <f t="shared" si="146"/>
        <v/>
      </c>
      <c r="AD100" s="16" t="str">
        <f t="shared" si="147"/>
        <v/>
      </c>
      <c r="AE100" s="16" t="str">
        <f t="shared" si="148"/>
        <v/>
      </c>
      <c r="AF100" s="16" t="str">
        <f t="shared" si="149"/>
        <v/>
      </c>
      <c r="AG100" s="16" t="str">
        <f t="shared" si="150"/>
        <v/>
      </c>
      <c r="AH100" s="16">
        <v>94</v>
      </c>
    </row>
    <row r="101" spans="1:34" ht="14.25" customHeight="1" x14ac:dyDescent="0.15">
      <c r="A101" s="165"/>
      <c r="C101" s="165"/>
      <c r="D101" s="165"/>
      <c r="L101" s="16">
        <v>95</v>
      </c>
      <c r="M101" s="16" t="str">
        <f>IF(L101&lt;=L$6,VLOOKUP(L101,申込一覧表!AO:AP,2,0),"")</f>
        <v/>
      </c>
      <c r="N101" s="16">
        <f>IF(L101&lt;=L$6,VLOOKUP(L101,申込一覧表!AO:AQ,3,0),0)</f>
        <v>0</v>
      </c>
      <c r="O101" s="28" t="str">
        <f t="shared" si="134"/>
        <v/>
      </c>
      <c r="P101" s="16" t="str">
        <f>IF(L101&lt;=L$6,VLOOKUP(L101,申込一覧表!AO:AV,8,0),"")</f>
        <v/>
      </c>
      <c r="Q101" s="16" t="str">
        <f>IF(L101&lt;=L$6,VLOOKUP(L101,申込一覧表!AO:AS,5,0),"")</f>
        <v/>
      </c>
      <c r="R101" s="16">
        <f t="shared" si="135"/>
        <v>60</v>
      </c>
      <c r="S101" s="16">
        <f t="shared" si="136"/>
        <v>64</v>
      </c>
      <c r="T101" s="16">
        <f t="shared" si="137"/>
        <v>32</v>
      </c>
      <c r="U101" s="16">
        <f t="shared" si="138"/>
        <v>0</v>
      </c>
      <c r="V101" s="16" t="str">
        <f t="shared" si="139"/>
        <v/>
      </c>
      <c r="W101" s="16" t="str">
        <f t="shared" si="140"/>
        <v/>
      </c>
      <c r="X101" s="16" t="str">
        <f t="shared" si="141"/>
        <v/>
      </c>
      <c r="Y101" s="16" t="str">
        <f t="shared" si="142"/>
        <v/>
      </c>
      <c r="Z101" s="16" t="str">
        <f t="shared" si="143"/>
        <v/>
      </c>
      <c r="AA101" s="16" t="str">
        <f t="shared" si="144"/>
        <v/>
      </c>
      <c r="AB101" s="16" t="str">
        <f t="shared" si="145"/>
        <v/>
      </c>
      <c r="AC101" s="16" t="str">
        <f t="shared" si="146"/>
        <v/>
      </c>
      <c r="AD101" s="16" t="str">
        <f t="shared" si="147"/>
        <v/>
      </c>
      <c r="AE101" s="16" t="str">
        <f t="shared" si="148"/>
        <v/>
      </c>
      <c r="AF101" s="16" t="str">
        <f t="shared" si="149"/>
        <v/>
      </c>
      <c r="AG101" s="16" t="str">
        <f t="shared" si="150"/>
        <v/>
      </c>
      <c r="AH101" s="16">
        <v>95</v>
      </c>
    </row>
    <row r="102" spans="1:34" ht="14.25" customHeight="1" x14ac:dyDescent="0.15">
      <c r="A102" s="165"/>
      <c r="C102" s="165"/>
      <c r="D102" s="165"/>
      <c r="L102" s="16">
        <v>96</v>
      </c>
      <c r="M102" s="16" t="str">
        <f>IF(L102&lt;=L$6,VLOOKUP(L102,申込一覧表!AO:AP,2,0),"")</f>
        <v/>
      </c>
      <c r="N102" s="16">
        <f>IF(L102&lt;=L$6,VLOOKUP(L102,申込一覧表!AO:AQ,3,0),0)</f>
        <v>0</v>
      </c>
      <c r="O102" s="28" t="str">
        <f t="shared" si="134"/>
        <v/>
      </c>
      <c r="P102" s="16" t="str">
        <f>IF(L102&lt;=L$6,VLOOKUP(L102,申込一覧表!AO:AV,8,0),"")</f>
        <v/>
      </c>
      <c r="Q102" s="16" t="str">
        <f>IF(L102&lt;=L$6,VLOOKUP(L102,申込一覧表!AO:AS,5,0),"")</f>
        <v/>
      </c>
      <c r="R102" s="16">
        <f t="shared" si="135"/>
        <v>60</v>
      </c>
      <c r="S102" s="16">
        <f t="shared" si="136"/>
        <v>64</v>
      </c>
      <c r="T102" s="16">
        <f t="shared" si="137"/>
        <v>32</v>
      </c>
      <c r="U102" s="16">
        <f t="shared" si="138"/>
        <v>0</v>
      </c>
      <c r="V102" s="16" t="str">
        <f t="shared" si="139"/>
        <v/>
      </c>
      <c r="W102" s="16" t="str">
        <f t="shared" si="140"/>
        <v/>
      </c>
      <c r="X102" s="16" t="str">
        <f t="shared" si="141"/>
        <v/>
      </c>
      <c r="Y102" s="16" t="str">
        <f t="shared" si="142"/>
        <v/>
      </c>
      <c r="Z102" s="16" t="str">
        <f t="shared" si="143"/>
        <v/>
      </c>
      <c r="AA102" s="16" t="str">
        <f t="shared" si="144"/>
        <v/>
      </c>
      <c r="AB102" s="16" t="str">
        <f t="shared" si="145"/>
        <v/>
      </c>
      <c r="AC102" s="16" t="str">
        <f t="shared" si="146"/>
        <v/>
      </c>
      <c r="AD102" s="16" t="str">
        <f t="shared" si="147"/>
        <v/>
      </c>
      <c r="AE102" s="16" t="str">
        <f t="shared" si="148"/>
        <v/>
      </c>
      <c r="AF102" s="16" t="str">
        <f t="shared" si="149"/>
        <v/>
      </c>
      <c r="AG102" s="16" t="str">
        <f t="shared" si="150"/>
        <v/>
      </c>
      <c r="AH102" s="16">
        <v>96</v>
      </c>
    </row>
    <row r="103" spans="1:34" ht="14.25" customHeight="1" x14ac:dyDescent="0.15">
      <c r="A103" s="165"/>
      <c r="C103" s="165"/>
      <c r="D103" s="165"/>
      <c r="L103" s="16">
        <v>97</v>
      </c>
      <c r="M103" s="16" t="str">
        <f>IF(L103&lt;=L$6,VLOOKUP(L103,申込一覧表!AO:AP,2,0),"")</f>
        <v/>
      </c>
      <c r="N103" s="16">
        <f>IF(L103&lt;=L$6,VLOOKUP(L103,申込一覧表!AO:AQ,3,0),0)</f>
        <v>0</v>
      </c>
      <c r="O103" s="28" t="str">
        <f t="shared" si="134"/>
        <v/>
      </c>
      <c r="P103" s="16" t="str">
        <f>IF(L103&lt;=L$6,VLOOKUP(L103,申込一覧表!AO:AV,8,0),"")</f>
        <v/>
      </c>
      <c r="Q103" s="16" t="str">
        <f>IF(L103&lt;=L$6,VLOOKUP(L103,申込一覧表!AO:AS,5,0),"")</f>
        <v/>
      </c>
      <c r="R103" s="16">
        <f t="shared" si="135"/>
        <v>60</v>
      </c>
      <c r="S103" s="16">
        <f t="shared" si="136"/>
        <v>64</v>
      </c>
      <c r="T103" s="16">
        <f t="shared" si="137"/>
        <v>32</v>
      </c>
      <c r="U103" s="16">
        <f t="shared" si="138"/>
        <v>0</v>
      </c>
      <c r="V103" s="16" t="str">
        <f t="shared" si="139"/>
        <v/>
      </c>
      <c r="W103" s="16" t="str">
        <f t="shared" si="140"/>
        <v/>
      </c>
      <c r="X103" s="16" t="str">
        <f t="shared" si="141"/>
        <v/>
      </c>
      <c r="Y103" s="16" t="str">
        <f t="shared" si="142"/>
        <v/>
      </c>
      <c r="Z103" s="16" t="str">
        <f t="shared" si="143"/>
        <v/>
      </c>
      <c r="AA103" s="16" t="str">
        <f t="shared" si="144"/>
        <v/>
      </c>
      <c r="AB103" s="16" t="str">
        <f t="shared" si="145"/>
        <v/>
      </c>
      <c r="AC103" s="16" t="str">
        <f t="shared" si="146"/>
        <v/>
      </c>
      <c r="AD103" s="16" t="str">
        <f t="shared" si="147"/>
        <v/>
      </c>
      <c r="AE103" s="16" t="str">
        <f t="shared" si="148"/>
        <v/>
      </c>
      <c r="AF103" s="16" t="str">
        <f t="shared" si="149"/>
        <v/>
      </c>
      <c r="AG103" s="16" t="str">
        <f t="shared" si="150"/>
        <v/>
      </c>
      <c r="AH103" s="16">
        <v>97</v>
      </c>
    </row>
    <row r="104" spans="1:34" ht="14.25" customHeight="1" x14ac:dyDescent="0.15">
      <c r="A104" s="165"/>
      <c r="C104" s="165"/>
      <c r="D104" s="165"/>
      <c r="L104" s="16">
        <v>98</v>
      </c>
      <c r="M104" s="16" t="str">
        <f>IF(L104&lt;=L$6,VLOOKUP(L104,申込一覧表!AO:AP,2,0),"")</f>
        <v/>
      </c>
      <c r="N104" s="16">
        <f>IF(L104&lt;=L$6,VLOOKUP(L104,申込一覧表!AO:AQ,3,0),0)</f>
        <v>0</v>
      </c>
      <c r="O104" s="28" t="str">
        <f t="shared" si="134"/>
        <v/>
      </c>
      <c r="P104" s="16" t="str">
        <f>IF(L104&lt;=L$6,VLOOKUP(L104,申込一覧表!AO:AV,8,0),"")</f>
        <v/>
      </c>
      <c r="Q104" s="16" t="str">
        <f>IF(L104&lt;=L$6,VLOOKUP(L104,申込一覧表!AO:AS,5,0),"")</f>
        <v/>
      </c>
      <c r="R104" s="16">
        <f t="shared" si="135"/>
        <v>60</v>
      </c>
      <c r="S104" s="16">
        <f t="shared" si="136"/>
        <v>64</v>
      </c>
      <c r="T104" s="16">
        <f t="shared" si="137"/>
        <v>32</v>
      </c>
      <c r="U104" s="16">
        <f t="shared" si="138"/>
        <v>0</v>
      </c>
      <c r="V104" s="16" t="str">
        <f t="shared" si="139"/>
        <v/>
      </c>
      <c r="W104" s="16" t="str">
        <f t="shared" si="140"/>
        <v/>
      </c>
      <c r="X104" s="16" t="str">
        <f t="shared" si="141"/>
        <v/>
      </c>
      <c r="Y104" s="16" t="str">
        <f t="shared" si="142"/>
        <v/>
      </c>
      <c r="Z104" s="16" t="str">
        <f t="shared" si="143"/>
        <v/>
      </c>
      <c r="AA104" s="16" t="str">
        <f t="shared" si="144"/>
        <v/>
      </c>
      <c r="AB104" s="16" t="str">
        <f t="shared" si="145"/>
        <v/>
      </c>
      <c r="AC104" s="16" t="str">
        <f t="shared" si="146"/>
        <v/>
      </c>
      <c r="AD104" s="16" t="str">
        <f t="shared" si="147"/>
        <v/>
      </c>
      <c r="AE104" s="16" t="str">
        <f t="shared" si="148"/>
        <v/>
      </c>
      <c r="AF104" s="16" t="str">
        <f t="shared" si="149"/>
        <v/>
      </c>
      <c r="AG104" s="16" t="str">
        <f t="shared" si="150"/>
        <v/>
      </c>
      <c r="AH104" s="16">
        <v>98</v>
      </c>
    </row>
    <row r="105" spans="1:34" ht="14.25" customHeight="1" x14ac:dyDescent="0.15">
      <c r="A105" s="165"/>
      <c r="C105" s="165"/>
      <c r="D105" s="165"/>
      <c r="L105" s="16">
        <v>99</v>
      </c>
      <c r="M105" s="16" t="str">
        <f>IF(L105&lt;=L$6,VLOOKUP(L105,申込一覧表!AO:AP,2,0),"")</f>
        <v/>
      </c>
      <c r="N105" s="16">
        <f>IF(L105&lt;=L$6,VLOOKUP(L105,申込一覧表!AO:AQ,3,0),0)</f>
        <v>0</v>
      </c>
      <c r="O105" s="28" t="str">
        <f t="shared" si="134"/>
        <v/>
      </c>
      <c r="P105" s="16" t="str">
        <f>IF(L105&lt;=L$6,VLOOKUP(L105,申込一覧表!AO:AV,8,0),"")</f>
        <v/>
      </c>
      <c r="Q105" s="16" t="str">
        <f>IF(L105&lt;=L$6,VLOOKUP(L105,申込一覧表!AO:AS,5,0),"")</f>
        <v/>
      </c>
      <c r="R105" s="16">
        <f t="shared" si="135"/>
        <v>60</v>
      </c>
      <c r="S105" s="16">
        <f t="shared" si="136"/>
        <v>64</v>
      </c>
      <c r="T105" s="16">
        <f t="shared" si="137"/>
        <v>32</v>
      </c>
      <c r="U105" s="16">
        <f t="shared" si="138"/>
        <v>0</v>
      </c>
      <c r="V105" s="16" t="str">
        <f t="shared" si="139"/>
        <v/>
      </c>
      <c r="W105" s="16" t="str">
        <f t="shared" si="140"/>
        <v/>
      </c>
      <c r="X105" s="16" t="str">
        <f t="shared" si="141"/>
        <v/>
      </c>
      <c r="Y105" s="16" t="str">
        <f t="shared" si="142"/>
        <v/>
      </c>
      <c r="Z105" s="16" t="str">
        <f t="shared" si="143"/>
        <v/>
      </c>
      <c r="AA105" s="16" t="str">
        <f t="shared" si="144"/>
        <v/>
      </c>
      <c r="AB105" s="16" t="str">
        <f t="shared" si="145"/>
        <v/>
      </c>
      <c r="AC105" s="16" t="str">
        <f t="shared" si="146"/>
        <v/>
      </c>
      <c r="AD105" s="16" t="str">
        <f t="shared" si="147"/>
        <v/>
      </c>
      <c r="AE105" s="16" t="str">
        <f t="shared" si="148"/>
        <v/>
      </c>
      <c r="AF105" s="16" t="str">
        <f t="shared" si="149"/>
        <v/>
      </c>
      <c r="AG105" s="16" t="str">
        <f t="shared" si="150"/>
        <v/>
      </c>
      <c r="AH105" s="16">
        <v>99</v>
      </c>
    </row>
    <row r="106" spans="1:34" ht="14.25" customHeight="1" x14ac:dyDescent="0.15">
      <c r="A106" s="165"/>
      <c r="C106" s="165"/>
      <c r="D106" s="165"/>
      <c r="L106" s="16">
        <v>100</v>
      </c>
      <c r="M106" s="16" t="str">
        <f>IF(L106&lt;=L$6,VLOOKUP(L106,申込一覧表!AO:AP,2,0),"")</f>
        <v/>
      </c>
      <c r="N106" s="16">
        <f>IF(L106&lt;=L$6,VLOOKUP(L106,申込一覧表!AO:AQ,3,0),0)</f>
        <v>0</v>
      </c>
      <c r="O106" s="28" t="str">
        <f t="shared" si="134"/>
        <v/>
      </c>
      <c r="P106" s="16" t="str">
        <f>IF(L106&lt;=L$6,VLOOKUP(L106,申込一覧表!AO:AV,8,0),"")</f>
        <v/>
      </c>
      <c r="Q106" s="16" t="str">
        <f>IF(L106&lt;=L$6,VLOOKUP(L106,申込一覧表!AO:AS,5,0),"")</f>
        <v/>
      </c>
      <c r="R106" s="16">
        <f t="shared" si="135"/>
        <v>60</v>
      </c>
      <c r="S106" s="16">
        <f t="shared" si="136"/>
        <v>64</v>
      </c>
      <c r="T106" s="16">
        <f t="shared" si="137"/>
        <v>32</v>
      </c>
      <c r="U106" s="16">
        <f t="shared" si="138"/>
        <v>0</v>
      </c>
      <c r="V106" s="16" t="str">
        <f t="shared" si="139"/>
        <v/>
      </c>
      <c r="W106" s="16" t="str">
        <f t="shared" si="140"/>
        <v/>
      </c>
      <c r="X106" s="16" t="str">
        <f t="shared" si="141"/>
        <v/>
      </c>
      <c r="Y106" s="16" t="str">
        <f t="shared" si="142"/>
        <v/>
      </c>
      <c r="Z106" s="16" t="str">
        <f t="shared" si="143"/>
        <v/>
      </c>
      <c r="AA106" s="16" t="str">
        <f t="shared" si="144"/>
        <v/>
      </c>
      <c r="AB106" s="16" t="str">
        <f t="shared" si="145"/>
        <v/>
      </c>
      <c r="AC106" s="16" t="str">
        <f t="shared" si="146"/>
        <v/>
      </c>
      <c r="AD106" s="16" t="str">
        <f t="shared" si="147"/>
        <v/>
      </c>
      <c r="AE106" s="16" t="str">
        <f t="shared" si="148"/>
        <v/>
      </c>
      <c r="AF106" s="16" t="str">
        <f t="shared" si="149"/>
        <v/>
      </c>
      <c r="AG106" s="16" t="str">
        <f t="shared" si="150"/>
        <v/>
      </c>
      <c r="AH106" s="16">
        <v>100</v>
      </c>
    </row>
    <row r="107" spans="1:34" ht="14.25" customHeight="1" x14ac:dyDescent="0.15">
      <c r="A107" s="165"/>
      <c r="C107" s="165"/>
      <c r="D107" s="165"/>
      <c r="L107" s="16">
        <v>101</v>
      </c>
      <c r="M107" s="16" t="str">
        <f>IF(L107&lt;=L$6,VLOOKUP(L107,申込一覧表!AO:AP,2,0),"")</f>
        <v/>
      </c>
      <c r="N107" s="16">
        <f>IF(L107&lt;=L$6,VLOOKUP(L107,申込一覧表!AO:AQ,3,0),0)</f>
        <v>0</v>
      </c>
      <c r="O107" s="28" t="str">
        <f t="shared" si="134"/>
        <v/>
      </c>
      <c r="P107" s="16" t="str">
        <f>IF(L107&lt;=L$6,VLOOKUP(L107,申込一覧表!AO:AV,8,0),"")</f>
        <v/>
      </c>
      <c r="Q107" s="16" t="str">
        <f>IF(L107&lt;=L$6,VLOOKUP(L107,申込一覧表!AO:AS,5,0),"")</f>
        <v/>
      </c>
      <c r="R107" s="16">
        <f t="shared" si="135"/>
        <v>60</v>
      </c>
      <c r="S107" s="16">
        <f t="shared" si="136"/>
        <v>64</v>
      </c>
      <c r="T107" s="16">
        <f t="shared" si="137"/>
        <v>32</v>
      </c>
      <c r="U107" s="16">
        <f t="shared" si="138"/>
        <v>0</v>
      </c>
      <c r="V107" s="16" t="str">
        <f t="shared" si="139"/>
        <v/>
      </c>
      <c r="W107" s="16" t="str">
        <f t="shared" si="140"/>
        <v/>
      </c>
      <c r="X107" s="16" t="str">
        <f t="shared" si="141"/>
        <v/>
      </c>
      <c r="Y107" s="16" t="str">
        <f t="shared" si="142"/>
        <v/>
      </c>
      <c r="Z107" s="16" t="str">
        <f t="shared" si="143"/>
        <v/>
      </c>
      <c r="AA107" s="16" t="str">
        <f t="shared" si="144"/>
        <v/>
      </c>
      <c r="AB107" s="16" t="str">
        <f t="shared" si="145"/>
        <v/>
      </c>
      <c r="AC107" s="16" t="str">
        <f t="shared" si="146"/>
        <v/>
      </c>
      <c r="AD107" s="16" t="str">
        <f t="shared" si="147"/>
        <v/>
      </c>
      <c r="AE107" s="16" t="str">
        <f t="shared" si="148"/>
        <v/>
      </c>
      <c r="AF107" s="16" t="str">
        <f t="shared" si="149"/>
        <v/>
      </c>
      <c r="AG107" s="16" t="str">
        <f t="shared" si="150"/>
        <v/>
      </c>
      <c r="AH107" s="16">
        <v>101</v>
      </c>
    </row>
    <row r="108" spans="1:34" ht="14.25" customHeight="1" x14ac:dyDescent="0.15">
      <c r="A108" s="165"/>
      <c r="C108" s="165"/>
      <c r="D108" s="165"/>
      <c r="L108" s="16">
        <v>102</v>
      </c>
      <c r="M108" s="16" t="str">
        <f>IF(L108&lt;=L$6,VLOOKUP(L108,申込一覧表!AO:AP,2,0),"")</f>
        <v/>
      </c>
      <c r="N108" s="16">
        <f>IF(L108&lt;=L$6,VLOOKUP(L108,申込一覧表!AO:AQ,3,0),0)</f>
        <v>0</v>
      </c>
      <c r="O108" s="28" t="str">
        <f t="shared" si="134"/>
        <v/>
      </c>
      <c r="P108" s="16" t="str">
        <f>IF(L108&lt;=L$6,VLOOKUP(L108,申込一覧表!AO:AV,8,0),"")</f>
        <v/>
      </c>
      <c r="Q108" s="16" t="str">
        <f>IF(L108&lt;=L$6,VLOOKUP(L108,申込一覧表!AO:AS,5,0),"")</f>
        <v/>
      </c>
      <c r="R108" s="16">
        <f t="shared" si="135"/>
        <v>60</v>
      </c>
      <c r="S108" s="16">
        <f t="shared" si="136"/>
        <v>64</v>
      </c>
      <c r="T108" s="16">
        <f t="shared" si="137"/>
        <v>32</v>
      </c>
      <c r="U108" s="16">
        <f t="shared" si="138"/>
        <v>0</v>
      </c>
      <c r="V108" s="16" t="str">
        <f t="shared" si="139"/>
        <v/>
      </c>
      <c r="W108" s="16" t="str">
        <f t="shared" si="140"/>
        <v/>
      </c>
      <c r="X108" s="16" t="str">
        <f t="shared" si="141"/>
        <v/>
      </c>
      <c r="Y108" s="16" t="str">
        <f t="shared" si="142"/>
        <v/>
      </c>
      <c r="Z108" s="16" t="str">
        <f t="shared" si="143"/>
        <v/>
      </c>
      <c r="AA108" s="16" t="str">
        <f t="shared" si="144"/>
        <v/>
      </c>
      <c r="AB108" s="16" t="str">
        <f t="shared" si="145"/>
        <v/>
      </c>
      <c r="AC108" s="16" t="str">
        <f t="shared" si="146"/>
        <v/>
      </c>
      <c r="AD108" s="16" t="str">
        <f t="shared" si="147"/>
        <v/>
      </c>
      <c r="AE108" s="16" t="str">
        <f t="shared" si="148"/>
        <v/>
      </c>
      <c r="AF108" s="16" t="str">
        <f t="shared" si="149"/>
        <v/>
      </c>
      <c r="AG108" s="16" t="str">
        <f t="shared" si="150"/>
        <v/>
      </c>
      <c r="AH108" s="16">
        <v>102</v>
      </c>
    </row>
    <row r="109" spans="1:34" ht="14.25" customHeight="1" x14ac:dyDescent="0.15">
      <c r="A109" s="165"/>
      <c r="C109" s="165"/>
      <c r="D109" s="165"/>
      <c r="L109" s="16">
        <v>103</v>
      </c>
      <c r="M109" s="16" t="str">
        <f>IF(L109&lt;=L$6,VLOOKUP(L109,申込一覧表!AO:AP,2,0),"")</f>
        <v/>
      </c>
      <c r="N109" s="16">
        <f>IF(L109&lt;=L$6,VLOOKUP(L109,申込一覧表!AO:AQ,3,0),0)</f>
        <v>0</v>
      </c>
      <c r="O109" s="28" t="str">
        <f t="shared" si="134"/>
        <v/>
      </c>
      <c r="P109" s="16" t="str">
        <f>IF(L109&lt;=L$6,VLOOKUP(L109,申込一覧表!AO:AV,8,0),"")</f>
        <v/>
      </c>
      <c r="Q109" s="16" t="str">
        <f>IF(L109&lt;=L$6,VLOOKUP(L109,申込一覧表!AO:AS,5,0),"")</f>
        <v/>
      </c>
      <c r="R109" s="16">
        <f t="shared" si="135"/>
        <v>60</v>
      </c>
      <c r="S109" s="16">
        <f t="shared" si="136"/>
        <v>64</v>
      </c>
      <c r="T109" s="16">
        <f t="shared" si="137"/>
        <v>32</v>
      </c>
      <c r="U109" s="16">
        <f t="shared" si="138"/>
        <v>0</v>
      </c>
      <c r="V109" s="16" t="str">
        <f t="shared" si="139"/>
        <v/>
      </c>
      <c r="W109" s="16" t="str">
        <f t="shared" si="140"/>
        <v/>
      </c>
      <c r="X109" s="16" t="str">
        <f t="shared" si="141"/>
        <v/>
      </c>
      <c r="Y109" s="16" t="str">
        <f t="shared" si="142"/>
        <v/>
      </c>
      <c r="Z109" s="16" t="str">
        <f t="shared" si="143"/>
        <v/>
      </c>
      <c r="AA109" s="16" t="str">
        <f t="shared" si="144"/>
        <v/>
      </c>
      <c r="AB109" s="16" t="str">
        <f t="shared" si="145"/>
        <v/>
      </c>
      <c r="AC109" s="16" t="str">
        <f t="shared" si="146"/>
        <v/>
      </c>
      <c r="AD109" s="16" t="str">
        <f t="shared" si="147"/>
        <v/>
      </c>
      <c r="AE109" s="16" t="str">
        <f t="shared" si="148"/>
        <v/>
      </c>
      <c r="AF109" s="16" t="str">
        <f t="shared" si="149"/>
        <v/>
      </c>
      <c r="AG109" s="16" t="str">
        <f t="shared" si="150"/>
        <v/>
      </c>
      <c r="AH109" s="16">
        <v>103</v>
      </c>
    </row>
    <row r="110" spans="1:34" ht="14.25" customHeight="1" x14ac:dyDescent="0.15">
      <c r="A110" s="165"/>
      <c r="C110" s="165"/>
      <c r="D110" s="165"/>
      <c r="L110" s="16">
        <v>104</v>
      </c>
      <c r="M110" s="16" t="str">
        <f>IF(L110&lt;=L$6,VLOOKUP(L110,申込一覧表!AO:AP,2,0),"")</f>
        <v/>
      </c>
      <c r="N110" s="16">
        <f>IF(L110&lt;=L$6,VLOOKUP(L110,申込一覧表!AO:AQ,3,0),0)</f>
        <v>0</v>
      </c>
      <c r="O110" s="28" t="str">
        <f t="shared" si="134"/>
        <v/>
      </c>
      <c r="P110" s="16" t="str">
        <f>IF(L110&lt;=L$6,VLOOKUP(L110,申込一覧表!AO:AV,8,0),"")</f>
        <v/>
      </c>
      <c r="Q110" s="16" t="str">
        <f>IF(L110&lt;=L$6,VLOOKUP(L110,申込一覧表!AO:AS,5,0),"")</f>
        <v/>
      </c>
      <c r="R110" s="16">
        <f t="shared" si="135"/>
        <v>60</v>
      </c>
      <c r="S110" s="16">
        <f t="shared" si="136"/>
        <v>64</v>
      </c>
      <c r="T110" s="16">
        <f t="shared" si="137"/>
        <v>32</v>
      </c>
      <c r="U110" s="16">
        <f t="shared" si="138"/>
        <v>0</v>
      </c>
      <c r="V110" s="16" t="str">
        <f t="shared" si="139"/>
        <v/>
      </c>
      <c r="W110" s="16" t="str">
        <f t="shared" si="140"/>
        <v/>
      </c>
      <c r="X110" s="16" t="str">
        <f t="shared" si="141"/>
        <v/>
      </c>
      <c r="Y110" s="16" t="str">
        <f t="shared" si="142"/>
        <v/>
      </c>
      <c r="Z110" s="16" t="str">
        <f t="shared" si="143"/>
        <v/>
      </c>
      <c r="AA110" s="16" t="str">
        <f t="shared" si="144"/>
        <v/>
      </c>
      <c r="AB110" s="16" t="str">
        <f t="shared" si="145"/>
        <v/>
      </c>
      <c r="AC110" s="16" t="str">
        <f t="shared" si="146"/>
        <v/>
      </c>
      <c r="AD110" s="16" t="str">
        <f t="shared" si="147"/>
        <v/>
      </c>
      <c r="AE110" s="16" t="str">
        <f t="shared" si="148"/>
        <v/>
      </c>
      <c r="AF110" s="16" t="str">
        <f t="shared" si="149"/>
        <v/>
      </c>
      <c r="AG110" s="16" t="str">
        <f t="shared" si="150"/>
        <v/>
      </c>
      <c r="AH110" s="16">
        <v>104</v>
      </c>
    </row>
    <row r="111" spans="1:34" ht="14.25" customHeight="1" x14ac:dyDescent="0.15">
      <c r="A111" s="165"/>
      <c r="C111" s="165"/>
      <c r="D111" s="165"/>
      <c r="L111" s="16">
        <v>105</v>
      </c>
      <c r="M111" s="16" t="str">
        <f>IF(L111&lt;=L$6,VLOOKUP(L111,申込一覧表!AO:AP,2,0),"")</f>
        <v/>
      </c>
      <c r="N111" s="16">
        <f>IF(L111&lt;=L$6,VLOOKUP(L111,申込一覧表!AO:AQ,3,0),0)</f>
        <v>0</v>
      </c>
      <c r="O111" s="28" t="str">
        <f t="shared" si="134"/>
        <v/>
      </c>
      <c r="P111" s="16" t="str">
        <f>IF(L111&lt;=L$6,VLOOKUP(L111,申込一覧表!AO:AV,8,0),"")</f>
        <v/>
      </c>
      <c r="Q111" s="16" t="str">
        <f>IF(L111&lt;=L$6,VLOOKUP(L111,申込一覧表!AO:AS,5,0),"")</f>
        <v/>
      </c>
      <c r="R111" s="16">
        <f t="shared" si="135"/>
        <v>60</v>
      </c>
      <c r="S111" s="16">
        <f t="shared" si="136"/>
        <v>64</v>
      </c>
      <c r="T111" s="16">
        <f t="shared" si="137"/>
        <v>32</v>
      </c>
      <c r="U111" s="16">
        <f t="shared" si="138"/>
        <v>0</v>
      </c>
      <c r="V111" s="16" t="str">
        <f t="shared" si="139"/>
        <v/>
      </c>
      <c r="W111" s="16" t="str">
        <f t="shared" si="140"/>
        <v/>
      </c>
      <c r="X111" s="16" t="str">
        <f t="shared" si="141"/>
        <v/>
      </c>
      <c r="Y111" s="16" t="str">
        <f t="shared" si="142"/>
        <v/>
      </c>
      <c r="Z111" s="16" t="str">
        <f t="shared" si="143"/>
        <v/>
      </c>
      <c r="AA111" s="16" t="str">
        <f t="shared" si="144"/>
        <v/>
      </c>
      <c r="AB111" s="16" t="str">
        <f t="shared" si="145"/>
        <v/>
      </c>
      <c r="AC111" s="16" t="str">
        <f t="shared" si="146"/>
        <v/>
      </c>
      <c r="AD111" s="16" t="str">
        <f t="shared" si="147"/>
        <v/>
      </c>
      <c r="AE111" s="16" t="str">
        <f t="shared" si="148"/>
        <v/>
      </c>
      <c r="AF111" s="16" t="str">
        <f t="shared" si="149"/>
        <v/>
      </c>
      <c r="AG111" s="16" t="str">
        <f t="shared" si="150"/>
        <v/>
      </c>
      <c r="AH111" s="16">
        <v>105</v>
      </c>
    </row>
    <row r="112" spans="1:34" ht="14.25" customHeight="1" x14ac:dyDescent="0.15">
      <c r="L112" s="16">
        <v>106</v>
      </c>
      <c r="M112" s="16" t="str">
        <f>IF(L112&lt;=L$6,VLOOKUP(L112,申込一覧表!AO:AP,2,0),"")</f>
        <v/>
      </c>
      <c r="N112" s="16">
        <f>IF(L112&lt;=L$6,VLOOKUP(L112,申込一覧表!AO:AQ,3,0),0)</f>
        <v>0</v>
      </c>
      <c r="O112" s="28" t="str">
        <f t="shared" si="134"/>
        <v/>
      </c>
      <c r="P112" s="16" t="str">
        <f>IF(L112&lt;=L$6,VLOOKUP(L112,申込一覧表!AO:AV,8,0),"")</f>
        <v/>
      </c>
      <c r="Q112" s="16" t="str">
        <f>IF(L112&lt;=L$6,VLOOKUP(L112,申込一覧表!AO:AS,5,0),"")</f>
        <v/>
      </c>
      <c r="R112" s="16">
        <f t="shared" si="135"/>
        <v>60</v>
      </c>
      <c r="S112" s="16">
        <f t="shared" si="136"/>
        <v>64</v>
      </c>
      <c r="T112" s="16">
        <f t="shared" si="137"/>
        <v>32</v>
      </c>
      <c r="U112" s="16">
        <f t="shared" si="138"/>
        <v>0</v>
      </c>
      <c r="V112" s="16" t="str">
        <f t="shared" si="139"/>
        <v/>
      </c>
      <c r="W112" s="16" t="str">
        <f t="shared" si="140"/>
        <v/>
      </c>
      <c r="X112" s="16" t="str">
        <f t="shared" si="141"/>
        <v/>
      </c>
      <c r="Y112" s="16" t="str">
        <f t="shared" si="142"/>
        <v/>
      </c>
      <c r="Z112" s="16" t="str">
        <f t="shared" si="143"/>
        <v/>
      </c>
      <c r="AA112" s="16" t="str">
        <f t="shared" si="144"/>
        <v/>
      </c>
      <c r="AB112" s="16" t="str">
        <f t="shared" si="145"/>
        <v/>
      </c>
      <c r="AC112" s="16" t="str">
        <f t="shared" si="146"/>
        <v/>
      </c>
      <c r="AD112" s="16" t="str">
        <f t="shared" si="147"/>
        <v/>
      </c>
      <c r="AE112" s="16" t="str">
        <f t="shared" si="148"/>
        <v/>
      </c>
      <c r="AF112" s="16" t="str">
        <f t="shared" si="149"/>
        <v/>
      </c>
      <c r="AG112" s="16" t="str">
        <f t="shared" si="150"/>
        <v/>
      </c>
      <c r="AH112" s="16">
        <v>106</v>
      </c>
    </row>
    <row r="113" spans="12:34" ht="14.25" customHeight="1" x14ac:dyDescent="0.15">
      <c r="L113" s="16">
        <v>107</v>
      </c>
      <c r="M113" s="16" t="str">
        <f>IF(L113&lt;=L$6,VLOOKUP(L113,申込一覧表!AO:AP,2,0),"")</f>
        <v/>
      </c>
      <c r="N113" s="16">
        <f>IF(L113&lt;=L$6,VLOOKUP(L113,申込一覧表!AO:AQ,3,0),0)</f>
        <v>0</v>
      </c>
      <c r="O113" s="28" t="str">
        <f t="shared" si="134"/>
        <v/>
      </c>
      <c r="P113" s="16" t="str">
        <f>IF(L113&lt;=L$6,VLOOKUP(L113,申込一覧表!AO:AV,8,0),"")</f>
        <v/>
      </c>
      <c r="Q113" s="16" t="str">
        <f>IF(L113&lt;=L$6,VLOOKUP(L113,申込一覧表!AO:AS,5,0),"")</f>
        <v/>
      </c>
      <c r="R113" s="16">
        <f t="shared" si="135"/>
        <v>60</v>
      </c>
      <c r="S113" s="16">
        <f t="shared" si="136"/>
        <v>64</v>
      </c>
      <c r="T113" s="16">
        <f t="shared" si="137"/>
        <v>32</v>
      </c>
      <c r="U113" s="16">
        <f t="shared" si="138"/>
        <v>0</v>
      </c>
      <c r="V113" s="16" t="str">
        <f t="shared" si="139"/>
        <v/>
      </c>
      <c r="W113" s="16" t="str">
        <f t="shared" si="140"/>
        <v/>
      </c>
      <c r="X113" s="16" t="str">
        <f t="shared" si="141"/>
        <v/>
      </c>
      <c r="Y113" s="16" t="str">
        <f t="shared" si="142"/>
        <v/>
      </c>
      <c r="Z113" s="16" t="str">
        <f t="shared" si="143"/>
        <v/>
      </c>
      <c r="AA113" s="16" t="str">
        <f t="shared" si="144"/>
        <v/>
      </c>
      <c r="AB113" s="16" t="str">
        <f t="shared" si="145"/>
        <v/>
      </c>
      <c r="AC113" s="16" t="str">
        <f t="shared" si="146"/>
        <v/>
      </c>
      <c r="AD113" s="16" t="str">
        <f t="shared" si="147"/>
        <v/>
      </c>
      <c r="AE113" s="16" t="str">
        <f t="shared" si="148"/>
        <v/>
      </c>
      <c r="AF113" s="16" t="str">
        <f t="shared" si="149"/>
        <v/>
      </c>
      <c r="AG113" s="16" t="str">
        <f t="shared" si="150"/>
        <v/>
      </c>
      <c r="AH113" s="16">
        <v>107</v>
      </c>
    </row>
    <row r="114" spans="12:34" ht="14.25" customHeight="1" x14ac:dyDescent="0.15">
      <c r="L114" s="16">
        <v>108</v>
      </c>
      <c r="M114" s="16" t="str">
        <f>IF(L114&lt;=L$6,VLOOKUP(L114,申込一覧表!AO:AP,2,0),"")</f>
        <v/>
      </c>
      <c r="N114" s="16">
        <f>IF(L114&lt;=L$6,VLOOKUP(L114,申込一覧表!AO:AQ,3,0),0)</f>
        <v>0</v>
      </c>
      <c r="O114" s="28" t="str">
        <f t="shared" si="134"/>
        <v/>
      </c>
      <c r="P114" s="16" t="str">
        <f>IF(L114&lt;=L$6,VLOOKUP(L114,申込一覧表!AO:AV,8,0),"")</f>
        <v/>
      </c>
      <c r="Q114" s="16" t="str">
        <f>IF(L114&lt;=L$6,VLOOKUP(L114,申込一覧表!AO:AS,5,0),"")</f>
        <v/>
      </c>
      <c r="R114" s="16">
        <f t="shared" si="135"/>
        <v>60</v>
      </c>
      <c r="S114" s="16">
        <f t="shared" si="136"/>
        <v>64</v>
      </c>
      <c r="T114" s="16">
        <f t="shared" si="137"/>
        <v>32</v>
      </c>
      <c r="U114" s="16">
        <f t="shared" si="138"/>
        <v>0</v>
      </c>
      <c r="V114" s="16" t="str">
        <f t="shared" si="139"/>
        <v/>
      </c>
      <c r="W114" s="16" t="str">
        <f t="shared" si="140"/>
        <v/>
      </c>
      <c r="X114" s="16" t="str">
        <f t="shared" si="141"/>
        <v/>
      </c>
      <c r="Y114" s="16" t="str">
        <f t="shared" si="142"/>
        <v/>
      </c>
      <c r="Z114" s="16" t="str">
        <f t="shared" si="143"/>
        <v/>
      </c>
      <c r="AA114" s="16" t="str">
        <f t="shared" si="144"/>
        <v/>
      </c>
      <c r="AB114" s="16" t="str">
        <f t="shared" si="145"/>
        <v/>
      </c>
      <c r="AC114" s="16" t="str">
        <f t="shared" si="146"/>
        <v/>
      </c>
      <c r="AD114" s="16" t="str">
        <f t="shared" si="147"/>
        <v/>
      </c>
      <c r="AE114" s="16" t="str">
        <f t="shared" si="148"/>
        <v/>
      </c>
      <c r="AF114" s="16" t="str">
        <f t="shared" si="149"/>
        <v/>
      </c>
      <c r="AG114" s="16" t="str">
        <f t="shared" si="150"/>
        <v/>
      </c>
      <c r="AH114" s="16">
        <v>108</v>
      </c>
    </row>
    <row r="115" spans="12:34" ht="14.25" customHeight="1" x14ac:dyDescent="0.15">
      <c r="L115" s="16">
        <v>109</v>
      </c>
      <c r="M115" s="16" t="str">
        <f>IF(L115&lt;=L$6,VLOOKUP(L115,申込一覧表!AO:AP,2,0),"")</f>
        <v/>
      </c>
      <c r="N115" s="16">
        <f>IF(L115&lt;=L$6,VLOOKUP(L115,申込一覧表!AO:AQ,3,0),0)</f>
        <v>0</v>
      </c>
      <c r="O115" s="28" t="str">
        <f t="shared" si="134"/>
        <v/>
      </c>
      <c r="P115" s="16" t="str">
        <f>IF(L115&lt;=L$6,VLOOKUP(L115,申込一覧表!AO:AV,8,0),"")</f>
        <v/>
      </c>
      <c r="Q115" s="16" t="str">
        <f>IF(L115&lt;=L$6,VLOOKUP(L115,申込一覧表!AO:AS,5,0),"")</f>
        <v/>
      </c>
      <c r="R115" s="16">
        <f t="shared" si="135"/>
        <v>60</v>
      </c>
      <c r="S115" s="16">
        <f t="shared" si="136"/>
        <v>64</v>
      </c>
      <c r="T115" s="16">
        <f t="shared" si="137"/>
        <v>32</v>
      </c>
      <c r="U115" s="16">
        <f t="shared" si="138"/>
        <v>0</v>
      </c>
      <c r="V115" s="16" t="str">
        <f t="shared" si="139"/>
        <v/>
      </c>
      <c r="W115" s="16" t="str">
        <f t="shared" si="140"/>
        <v/>
      </c>
      <c r="X115" s="16" t="str">
        <f t="shared" si="141"/>
        <v/>
      </c>
      <c r="Y115" s="16" t="str">
        <f t="shared" si="142"/>
        <v/>
      </c>
      <c r="Z115" s="16" t="str">
        <f t="shared" si="143"/>
        <v/>
      </c>
      <c r="AA115" s="16" t="str">
        <f t="shared" si="144"/>
        <v/>
      </c>
      <c r="AB115" s="16" t="str">
        <f t="shared" si="145"/>
        <v/>
      </c>
      <c r="AC115" s="16" t="str">
        <f t="shared" si="146"/>
        <v/>
      </c>
      <c r="AD115" s="16" t="str">
        <f t="shared" si="147"/>
        <v/>
      </c>
      <c r="AE115" s="16" t="str">
        <f t="shared" si="148"/>
        <v/>
      </c>
      <c r="AF115" s="16" t="str">
        <f t="shared" si="149"/>
        <v/>
      </c>
      <c r="AG115" s="16" t="str">
        <f t="shared" si="150"/>
        <v/>
      </c>
      <c r="AH115" s="16">
        <v>109</v>
      </c>
    </row>
    <row r="116" spans="12:34" ht="14.25" customHeight="1" x14ac:dyDescent="0.15">
      <c r="L116" s="16">
        <v>110</v>
      </c>
      <c r="M116" s="16" t="str">
        <f>IF(L116&lt;=L$6,VLOOKUP(L116,申込一覧表!AO:AP,2,0),"")</f>
        <v/>
      </c>
      <c r="N116" s="16">
        <f>IF(L116&lt;=L$6,VLOOKUP(L116,申込一覧表!AO:AQ,3,0),0)</f>
        <v>0</v>
      </c>
      <c r="O116" s="28" t="str">
        <f t="shared" si="134"/>
        <v/>
      </c>
      <c r="P116" s="16" t="str">
        <f>IF(L116&lt;=L$6,VLOOKUP(L116,申込一覧表!AO:AV,8,0),"")</f>
        <v/>
      </c>
      <c r="Q116" s="16" t="str">
        <f>IF(L116&lt;=L$6,VLOOKUP(L116,申込一覧表!AO:AS,5,0),"")</f>
        <v/>
      </c>
      <c r="R116" s="16">
        <f t="shared" si="135"/>
        <v>60</v>
      </c>
      <c r="S116" s="16">
        <f t="shared" si="136"/>
        <v>64</v>
      </c>
      <c r="T116" s="16">
        <f t="shared" si="137"/>
        <v>32</v>
      </c>
      <c r="U116" s="16">
        <f t="shared" si="138"/>
        <v>0</v>
      </c>
      <c r="V116" s="16" t="str">
        <f t="shared" si="139"/>
        <v/>
      </c>
      <c r="W116" s="16" t="str">
        <f t="shared" si="140"/>
        <v/>
      </c>
      <c r="X116" s="16" t="str">
        <f t="shared" si="141"/>
        <v/>
      </c>
      <c r="Y116" s="16" t="str">
        <f t="shared" si="142"/>
        <v/>
      </c>
      <c r="Z116" s="16" t="str">
        <f t="shared" si="143"/>
        <v/>
      </c>
      <c r="AA116" s="16" t="str">
        <f t="shared" si="144"/>
        <v/>
      </c>
      <c r="AB116" s="16" t="str">
        <f t="shared" si="145"/>
        <v/>
      </c>
      <c r="AC116" s="16" t="str">
        <f t="shared" si="146"/>
        <v/>
      </c>
      <c r="AD116" s="16" t="str">
        <f t="shared" si="147"/>
        <v/>
      </c>
      <c r="AE116" s="16" t="str">
        <f t="shared" si="148"/>
        <v/>
      </c>
      <c r="AF116" s="16" t="str">
        <f t="shared" si="149"/>
        <v/>
      </c>
      <c r="AG116" s="16" t="str">
        <f t="shared" si="150"/>
        <v/>
      </c>
      <c r="AH116" s="16">
        <v>110</v>
      </c>
    </row>
    <row r="117" spans="12:34" ht="14.25" customHeight="1" x14ac:dyDescent="0.15">
      <c r="L117" s="16">
        <v>111</v>
      </c>
      <c r="M117" s="16" t="str">
        <f>IF(L117&lt;=L$6,VLOOKUP(L117,申込一覧表!AO:AP,2,0),"")</f>
        <v/>
      </c>
      <c r="N117" s="16">
        <f>IF(L117&lt;=L$6,VLOOKUP(L117,申込一覧表!AO:AQ,3,0),0)</f>
        <v>0</v>
      </c>
      <c r="O117" s="28" t="str">
        <f t="shared" si="134"/>
        <v/>
      </c>
      <c r="P117" s="16" t="str">
        <f>IF(L117&lt;=L$6,VLOOKUP(L117,申込一覧表!AO:AV,8,0),"")</f>
        <v/>
      </c>
      <c r="Q117" s="16" t="str">
        <f>IF(L117&lt;=L$6,VLOOKUP(L117,申込一覧表!AO:AS,5,0),"")</f>
        <v/>
      </c>
      <c r="R117" s="16">
        <f t="shared" si="135"/>
        <v>60</v>
      </c>
      <c r="S117" s="16">
        <f t="shared" si="136"/>
        <v>64</v>
      </c>
      <c r="T117" s="16">
        <f t="shared" si="137"/>
        <v>32</v>
      </c>
      <c r="U117" s="16">
        <f t="shared" si="138"/>
        <v>0</v>
      </c>
      <c r="V117" s="16" t="str">
        <f t="shared" si="139"/>
        <v/>
      </c>
      <c r="W117" s="16" t="str">
        <f t="shared" si="140"/>
        <v/>
      </c>
      <c r="X117" s="16" t="str">
        <f t="shared" si="141"/>
        <v/>
      </c>
      <c r="Y117" s="16" t="str">
        <f t="shared" si="142"/>
        <v/>
      </c>
      <c r="Z117" s="16" t="str">
        <f t="shared" si="143"/>
        <v/>
      </c>
      <c r="AA117" s="16" t="str">
        <f t="shared" si="144"/>
        <v/>
      </c>
      <c r="AB117" s="16" t="str">
        <f t="shared" si="145"/>
        <v/>
      </c>
      <c r="AC117" s="16" t="str">
        <f t="shared" si="146"/>
        <v/>
      </c>
      <c r="AD117" s="16" t="str">
        <f t="shared" si="147"/>
        <v/>
      </c>
      <c r="AE117" s="16" t="str">
        <f t="shared" si="148"/>
        <v/>
      </c>
      <c r="AF117" s="16" t="str">
        <f t="shared" si="149"/>
        <v/>
      </c>
      <c r="AG117" s="16" t="str">
        <f t="shared" si="150"/>
        <v/>
      </c>
      <c r="AH117" s="16">
        <v>111</v>
      </c>
    </row>
    <row r="118" spans="12:34" ht="14.25" customHeight="1" x14ac:dyDescent="0.15">
      <c r="L118" s="16">
        <v>112</v>
      </c>
      <c r="M118" s="16" t="str">
        <f>IF(L118&lt;=L$6,VLOOKUP(L118,申込一覧表!AO:AP,2,0),"")</f>
        <v/>
      </c>
      <c r="N118" s="16">
        <f>IF(L118&lt;=L$6,VLOOKUP(L118,申込一覧表!AO:AQ,3,0),0)</f>
        <v>0</v>
      </c>
      <c r="O118" s="28" t="str">
        <f t="shared" si="134"/>
        <v/>
      </c>
      <c r="P118" s="16" t="str">
        <f>IF(L118&lt;=L$6,VLOOKUP(L118,申込一覧表!AO:AV,8,0),"")</f>
        <v/>
      </c>
      <c r="Q118" s="16" t="str">
        <f>IF(L118&lt;=L$6,VLOOKUP(L118,申込一覧表!AO:AS,5,0),"")</f>
        <v/>
      </c>
      <c r="R118" s="16">
        <f t="shared" si="135"/>
        <v>60</v>
      </c>
      <c r="S118" s="16">
        <f t="shared" si="136"/>
        <v>64</v>
      </c>
      <c r="T118" s="16">
        <f t="shared" si="137"/>
        <v>32</v>
      </c>
      <c r="U118" s="16">
        <f t="shared" si="138"/>
        <v>0</v>
      </c>
      <c r="V118" s="16" t="str">
        <f t="shared" si="139"/>
        <v/>
      </c>
      <c r="W118" s="16" t="str">
        <f t="shared" si="140"/>
        <v/>
      </c>
      <c r="X118" s="16" t="str">
        <f t="shared" si="141"/>
        <v/>
      </c>
      <c r="Y118" s="16" t="str">
        <f t="shared" si="142"/>
        <v/>
      </c>
      <c r="Z118" s="16" t="str">
        <f t="shared" si="143"/>
        <v/>
      </c>
      <c r="AA118" s="16" t="str">
        <f t="shared" si="144"/>
        <v/>
      </c>
      <c r="AB118" s="16" t="str">
        <f t="shared" si="145"/>
        <v/>
      </c>
      <c r="AC118" s="16" t="str">
        <f t="shared" si="146"/>
        <v/>
      </c>
      <c r="AD118" s="16" t="str">
        <f t="shared" si="147"/>
        <v/>
      </c>
      <c r="AE118" s="16" t="str">
        <f t="shared" si="148"/>
        <v/>
      </c>
      <c r="AF118" s="16" t="str">
        <f t="shared" si="149"/>
        <v/>
      </c>
      <c r="AG118" s="16" t="str">
        <f t="shared" si="150"/>
        <v/>
      </c>
      <c r="AH118" s="16">
        <v>112</v>
      </c>
    </row>
    <row r="119" spans="12:34" ht="14.25" customHeight="1" x14ac:dyDescent="0.15">
      <c r="L119" s="16">
        <v>113</v>
      </c>
      <c r="M119" s="16" t="str">
        <f>IF(L119&lt;=L$6,VLOOKUP(L119,申込一覧表!AO:AP,2,0),"")</f>
        <v/>
      </c>
      <c r="N119" s="16">
        <f>IF(L119&lt;=L$6,VLOOKUP(L119,申込一覧表!AO:AQ,3,0),0)</f>
        <v>0</v>
      </c>
      <c r="O119" s="28" t="str">
        <f t="shared" si="134"/>
        <v/>
      </c>
      <c r="P119" s="16" t="str">
        <f>IF(L119&lt;=L$6,VLOOKUP(L119,申込一覧表!AO:AV,8,0),"")</f>
        <v/>
      </c>
      <c r="Q119" s="16" t="str">
        <f>IF(L119&lt;=L$6,VLOOKUP(L119,申込一覧表!AO:AS,5,0),"")</f>
        <v/>
      </c>
      <c r="R119" s="16">
        <f t="shared" si="135"/>
        <v>60</v>
      </c>
      <c r="S119" s="16">
        <f t="shared" si="136"/>
        <v>64</v>
      </c>
      <c r="T119" s="16">
        <f t="shared" si="137"/>
        <v>32</v>
      </c>
      <c r="U119" s="16">
        <f t="shared" si="138"/>
        <v>0</v>
      </c>
      <c r="V119" s="16" t="str">
        <f t="shared" si="139"/>
        <v/>
      </c>
      <c r="W119" s="16" t="str">
        <f t="shared" si="140"/>
        <v/>
      </c>
      <c r="X119" s="16" t="str">
        <f t="shared" si="141"/>
        <v/>
      </c>
      <c r="Y119" s="16" t="str">
        <f t="shared" si="142"/>
        <v/>
      </c>
      <c r="Z119" s="16" t="str">
        <f t="shared" si="143"/>
        <v/>
      </c>
      <c r="AA119" s="16" t="str">
        <f t="shared" si="144"/>
        <v/>
      </c>
      <c r="AB119" s="16" t="str">
        <f t="shared" si="145"/>
        <v/>
      </c>
      <c r="AC119" s="16" t="str">
        <f t="shared" si="146"/>
        <v/>
      </c>
      <c r="AD119" s="16" t="str">
        <f t="shared" si="147"/>
        <v/>
      </c>
      <c r="AE119" s="16" t="str">
        <f t="shared" si="148"/>
        <v/>
      </c>
      <c r="AF119" s="16" t="str">
        <f t="shared" si="149"/>
        <v/>
      </c>
      <c r="AG119" s="16" t="str">
        <f t="shared" si="150"/>
        <v/>
      </c>
      <c r="AH119" s="16">
        <v>113</v>
      </c>
    </row>
    <row r="120" spans="12:34" ht="14.25" customHeight="1" x14ac:dyDescent="0.15">
      <c r="L120" s="16">
        <v>114</v>
      </c>
      <c r="M120" s="16" t="str">
        <f>IF(L120&lt;=L$6,VLOOKUP(L120,申込一覧表!AO:AP,2,0),"")</f>
        <v/>
      </c>
      <c r="N120" s="16">
        <f>IF(L120&lt;=L$6,VLOOKUP(L120,申込一覧表!AO:AQ,3,0),0)</f>
        <v>0</v>
      </c>
      <c r="O120" s="28" t="str">
        <f t="shared" si="134"/>
        <v/>
      </c>
      <c r="P120" s="16" t="str">
        <f>IF(L120&lt;=L$6,VLOOKUP(L120,申込一覧表!AO:AV,8,0),"")</f>
        <v/>
      </c>
      <c r="Q120" s="16" t="str">
        <f>IF(L120&lt;=L$6,VLOOKUP(L120,申込一覧表!AO:AS,5,0),"")</f>
        <v/>
      </c>
      <c r="R120" s="16">
        <f t="shared" si="135"/>
        <v>60</v>
      </c>
      <c r="S120" s="16">
        <f t="shared" si="136"/>
        <v>64</v>
      </c>
      <c r="T120" s="16">
        <f t="shared" si="137"/>
        <v>32</v>
      </c>
      <c r="U120" s="16">
        <f t="shared" si="138"/>
        <v>0</v>
      </c>
      <c r="V120" s="16" t="str">
        <f t="shared" si="139"/>
        <v/>
      </c>
      <c r="W120" s="16" t="str">
        <f t="shared" si="140"/>
        <v/>
      </c>
      <c r="X120" s="16" t="str">
        <f t="shared" si="141"/>
        <v/>
      </c>
      <c r="Y120" s="16" t="str">
        <f t="shared" si="142"/>
        <v/>
      </c>
      <c r="Z120" s="16" t="str">
        <f t="shared" si="143"/>
        <v/>
      </c>
      <c r="AA120" s="16" t="str">
        <f t="shared" si="144"/>
        <v/>
      </c>
      <c r="AB120" s="16" t="str">
        <f t="shared" si="145"/>
        <v/>
      </c>
      <c r="AC120" s="16" t="str">
        <f t="shared" si="146"/>
        <v/>
      </c>
      <c r="AD120" s="16" t="str">
        <f t="shared" si="147"/>
        <v/>
      </c>
      <c r="AE120" s="16" t="str">
        <f t="shared" si="148"/>
        <v/>
      </c>
      <c r="AF120" s="16" t="str">
        <f t="shared" si="149"/>
        <v/>
      </c>
      <c r="AG120" s="16" t="str">
        <f t="shared" si="150"/>
        <v/>
      </c>
      <c r="AH120" s="16">
        <v>114</v>
      </c>
    </row>
    <row r="121" spans="12:34" ht="14.25" customHeight="1" x14ac:dyDescent="0.15">
      <c r="L121" s="16">
        <v>115</v>
      </c>
      <c r="M121" s="16" t="str">
        <f>IF(L121&lt;=L$6,VLOOKUP(L121,申込一覧表!AO:AP,2,0),"")</f>
        <v/>
      </c>
      <c r="N121" s="16">
        <f>IF(L121&lt;=L$6,VLOOKUP(L121,申込一覧表!AO:AQ,3,0),0)</f>
        <v>0</v>
      </c>
      <c r="O121" s="28" t="str">
        <f t="shared" si="134"/>
        <v/>
      </c>
      <c r="P121" s="16" t="str">
        <f>IF(L121&lt;=L$6,VLOOKUP(L121,申込一覧表!AO:AV,8,0),"")</f>
        <v/>
      </c>
      <c r="Q121" s="16" t="str">
        <f>IF(L121&lt;=L$6,VLOOKUP(L121,申込一覧表!AO:AS,5,0),"")</f>
        <v/>
      </c>
      <c r="R121" s="16">
        <f t="shared" si="135"/>
        <v>60</v>
      </c>
      <c r="S121" s="16">
        <f t="shared" si="136"/>
        <v>64</v>
      </c>
      <c r="T121" s="16">
        <f t="shared" si="137"/>
        <v>32</v>
      </c>
      <c r="U121" s="16">
        <f t="shared" si="138"/>
        <v>0</v>
      </c>
      <c r="V121" s="16" t="str">
        <f t="shared" si="139"/>
        <v/>
      </c>
      <c r="W121" s="16" t="str">
        <f t="shared" si="140"/>
        <v/>
      </c>
      <c r="X121" s="16" t="str">
        <f t="shared" si="141"/>
        <v/>
      </c>
      <c r="Y121" s="16" t="str">
        <f t="shared" si="142"/>
        <v/>
      </c>
      <c r="Z121" s="16" t="str">
        <f t="shared" si="143"/>
        <v/>
      </c>
      <c r="AA121" s="16" t="str">
        <f t="shared" si="144"/>
        <v/>
      </c>
      <c r="AB121" s="16" t="str">
        <f t="shared" si="145"/>
        <v/>
      </c>
      <c r="AC121" s="16" t="str">
        <f t="shared" si="146"/>
        <v/>
      </c>
      <c r="AD121" s="16" t="str">
        <f t="shared" si="147"/>
        <v/>
      </c>
      <c r="AE121" s="16" t="str">
        <f t="shared" si="148"/>
        <v/>
      </c>
      <c r="AF121" s="16" t="str">
        <f t="shared" si="149"/>
        <v/>
      </c>
      <c r="AG121" s="16" t="str">
        <f t="shared" si="150"/>
        <v/>
      </c>
      <c r="AH121" s="16">
        <v>115</v>
      </c>
    </row>
    <row r="122" spans="12:34" ht="14.25" customHeight="1" x14ac:dyDescent="0.15">
      <c r="L122" s="16">
        <v>116</v>
      </c>
      <c r="M122" s="16" t="str">
        <f>IF(L122&lt;=L$6,VLOOKUP(L122,申込一覧表!AO:AP,2,0),"")</f>
        <v/>
      </c>
      <c r="N122" s="16">
        <f>IF(L122&lt;=L$6,VLOOKUP(L122,申込一覧表!AO:AQ,3,0),0)</f>
        <v>0</v>
      </c>
      <c r="O122" s="28" t="str">
        <f t="shared" si="134"/>
        <v/>
      </c>
      <c r="P122" s="16" t="str">
        <f>IF(L122&lt;=L$6,VLOOKUP(L122,申込一覧表!AO:AV,8,0),"")</f>
        <v/>
      </c>
      <c r="Q122" s="16" t="str">
        <f>IF(L122&lt;=L$6,VLOOKUP(L122,申込一覧表!AO:AS,5,0),"")</f>
        <v/>
      </c>
      <c r="R122" s="16">
        <f t="shared" si="135"/>
        <v>60</v>
      </c>
      <c r="S122" s="16">
        <f t="shared" si="136"/>
        <v>64</v>
      </c>
      <c r="T122" s="16">
        <f t="shared" si="137"/>
        <v>32</v>
      </c>
      <c r="U122" s="16">
        <f t="shared" si="138"/>
        <v>0</v>
      </c>
      <c r="V122" s="16" t="str">
        <f t="shared" si="139"/>
        <v/>
      </c>
      <c r="W122" s="16" t="str">
        <f t="shared" si="140"/>
        <v/>
      </c>
      <c r="X122" s="16" t="str">
        <f t="shared" si="141"/>
        <v/>
      </c>
      <c r="Y122" s="16" t="str">
        <f t="shared" si="142"/>
        <v/>
      </c>
      <c r="Z122" s="16" t="str">
        <f t="shared" si="143"/>
        <v/>
      </c>
      <c r="AA122" s="16" t="str">
        <f t="shared" si="144"/>
        <v/>
      </c>
      <c r="AB122" s="16" t="str">
        <f t="shared" si="145"/>
        <v/>
      </c>
      <c r="AC122" s="16" t="str">
        <f t="shared" si="146"/>
        <v/>
      </c>
      <c r="AD122" s="16" t="str">
        <f t="shared" si="147"/>
        <v/>
      </c>
      <c r="AE122" s="16" t="str">
        <f t="shared" si="148"/>
        <v/>
      </c>
      <c r="AF122" s="16" t="str">
        <f t="shared" si="149"/>
        <v/>
      </c>
      <c r="AG122" s="16" t="str">
        <f t="shared" si="150"/>
        <v/>
      </c>
      <c r="AH122" s="16">
        <v>116</v>
      </c>
    </row>
    <row r="123" spans="12:34" ht="14.25" customHeight="1" x14ac:dyDescent="0.15">
      <c r="L123" s="16">
        <v>117</v>
      </c>
      <c r="M123" s="16" t="str">
        <f>IF(L123&lt;=L$6,VLOOKUP(L123,申込一覧表!AO:AP,2,0),"")</f>
        <v/>
      </c>
      <c r="N123" s="16">
        <f>IF(L123&lt;=L$6,VLOOKUP(L123,申込一覧表!AO:AQ,3,0),0)</f>
        <v>0</v>
      </c>
      <c r="O123" s="28" t="str">
        <f t="shared" si="134"/>
        <v/>
      </c>
      <c r="P123" s="16" t="str">
        <f>IF(L123&lt;=L$6,VLOOKUP(L123,申込一覧表!AO:AV,8,0),"")</f>
        <v/>
      </c>
      <c r="Q123" s="16" t="str">
        <f>IF(L123&lt;=L$6,VLOOKUP(L123,申込一覧表!AO:AS,5,0),"")</f>
        <v/>
      </c>
      <c r="R123" s="16">
        <f t="shared" si="135"/>
        <v>60</v>
      </c>
      <c r="S123" s="16">
        <f t="shared" si="136"/>
        <v>64</v>
      </c>
      <c r="T123" s="16">
        <f t="shared" si="137"/>
        <v>32</v>
      </c>
      <c r="U123" s="16">
        <f t="shared" si="138"/>
        <v>0</v>
      </c>
      <c r="V123" s="16" t="str">
        <f t="shared" si="139"/>
        <v/>
      </c>
      <c r="W123" s="16" t="str">
        <f t="shared" si="140"/>
        <v/>
      </c>
      <c r="X123" s="16" t="str">
        <f t="shared" si="141"/>
        <v/>
      </c>
      <c r="Y123" s="16" t="str">
        <f t="shared" si="142"/>
        <v/>
      </c>
      <c r="Z123" s="16" t="str">
        <f t="shared" si="143"/>
        <v/>
      </c>
      <c r="AA123" s="16" t="str">
        <f t="shared" si="144"/>
        <v/>
      </c>
      <c r="AB123" s="16" t="str">
        <f t="shared" si="145"/>
        <v/>
      </c>
      <c r="AC123" s="16" t="str">
        <f t="shared" si="146"/>
        <v/>
      </c>
      <c r="AD123" s="16" t="str">
        <f t="shared" si="147"/>
        <v/>
      </c>
      <c r="AE123" s="16" t="str">
        <f t="shared" si="148"/>
        <v/>
      </c>
      <c r="AF123" s="16" t="str">
        <f t="shared" si="149"/>
        <v/>
      </c>
      <c r="AG123" s="16" t="str">
        <f t="shared" si="150"/>
        <v/>
      </c>
      <c r="AH123" s="16">
        <v>117</v>
      </c>
    </row>
    <row r="124" spans="12:34" ht="14.25" customHeight="1" x14ac:dyDescent="0.15">
      <c r="L124" s="16">
        <v>118</v>
      </c>
      <c r="M124" s="16" t="str">
        <f>IF(L124&lt;=L$6,VLOOKUP(L124,申込一覧表!AO:AP,2,0),"")</f>
        <v/>
      </c>
      <c r="N124" s="16">
        <f>IF(L124&lt;=L$6,VLOOKUP(L124,申込一覧表!AO:AQ,3,0),0)</f>
        <v>0</v>
      </c>
      <c r="O124" s="28" t="str">
        <f t="shared" si="134"/>
        <v/>
      </c>
      <c r="P124" s="16" t="str">
        <f>IF(L124&lt;=L$6,VLOOKUP(L124,申込一覧表!AO:AV,8,0),"")</f>
        <v/>
      </c>
      <c r="Q124" s="16" t="str">
        <f>IF(L124&lt;=L$6,VLOOKUP(L124,申込一覧表!AO:AS,5,0),"")</f>
        <v/>
      </c>
      <c r="R124" s="16">
        <f t="shared" si="135"/>
        <v>60</v>
      </c>
      <c r="S124" s="16">
        <f t="shared" si="136"/>
        <v>64</v>
      </c>
      <c r="T124" s="16">
        <f t="shared" si="137"/>
        <v>32</v>
      </c>
      <c r="U124" s="16">
        <f t="shared" si="138"/>
        <v>0</v>
      </c>
      <c r="V124" s="16" t="str">
        <f t="shared" si="139"/>
        <v/>
      </c>
      <c r="W124" s="16" t="str">
        <f t="shared" si="140"/>
        <v/>
      </c>
      <c r="X124" s="16" t="str">
        <f t="shared" si="141"/>
        <v/>
      </c>
      <c r="Y124" s="16" t="str">
        <f t="shared" si="142"/>
        <v/>
      </c>
      <c r="Z124" s="16" t="str">
        <f t="shared" si="143"/>
        <v/>
      </c>
      <c r="AA124" s="16" t="str">
        <f t="shared" si="144"/>
        <v/>
      </c>
      <c r="AB124" s="16" t="str">
        <f t="shared" si="145"/>
        <v/>
      </c>
      <c r="AC124" s="16" t="str">
        <f t="shared" si="146"/>
        <v/>
      </c>
      <c r="AD124" s="16" t="str">
        <f t="shared" si="147"/>
        <v/>
      </c>
      <c r="AE124" s="16" t="str">
        <f t="shared" si="148"/>
        <v/>
      </c>
      <c r="AF124" s="16" t="str">
        <f t="shared" si="149"/>
        <v/>
      </c>
      <c r="AG124" s="16" t="str">
        <f t="shared" si="150"/>
        <v/>
      </c>
      <c r="AH124" s="16">
        <v>118</v>
      </c>
    </row>
    <row r="125" spans="12:34" ht="14.25" customHeight="1" x14ac:dyDescent="0.15">
      <c r="L125" s="16">
        <v>119</v>
      </c>
      <c r="M125" s="16" t="str">
        <f>IF(L125&lt;=L$6,VLOOKUP(L125,申込一覧表!AO:AP,2,0),"")</f>
        <v/>
      </c>
      <c r="N125" s="16">
        <f>IF(L125&lt;=L$6,VLOOKUP(L125,申込一覧表!AO:AQ,3,0),0)</f>
        <v>0</v>
      </c>
      <c r="O125" s="28" t="str">
        <f t="shared" si="134"/>
        <v/>
      </c>
      <c r="P125" s="16" t="str">
        <f>IF(L125&lt;=L$6,VLOOKUP(L125,申込一覧表!AO:AV,8,0),"")</f>
        <v/>
      </c>
      <c r="Q125" s="16" t="str">
        <f>IF(L125&lt;=L$6,VLOOKUP(L125,申込一覧表!AO:AS,5,0),"")</f>
        <v/>
      </c>
      <c r="R125" s="16">
        <f t="shared" ref="R125:R131" si="151">COUNTIF($G$7:$J$13,O125)+COUNTIF($G$26:$J$33,O125)</f>
        <v>60</v>
      </c>
      <c r="S125" s="16">
        <f t="shared" ref="S125:S131" si="152">COUNTIF($G$16:$J$23,O125)+COUNTIF($G$36:$J$43,O125)</f>
        <v>64</v>
      </c>
      <c r="T125" s="16">
        <f t="shared" ref="T125:T131" si="153">COUNTIF($G$46:$J$53,O125)</f>
        <v>32</v>
      </c>
      <c r="U125" s="16">
        <f t="shared" ref="U125:U131" si="154">COUNTIF($G$56:$J$63,_LM7)</f>
        <v>0</v>
      </c>
      <c r="V125" s="16" t="str">
        <f t="shared" ref="V125:V156" si="155">IF(G125="","",VLOOKUP(G125,$O$7:$P$132,2,0))</f>
        <v/>
      </c>
      <c r="W125" s="16" t="str">
        <f t="shared" ref="W125:W156" si="156">IF(H125="","",VLOOKUP(H125,$O$7:$P$132,2,0))</f>
        <v/>
      </c>
      <c r="X125" s="16" t="str">
        <f t="shared" ref="X125:X156" si="157">IF(I125="","",VLOOKUP(I125,$O$7:$P$132,2,0))</f>
        <v/>
      </c>
      <c r="Y125" s="16" t="str">
        <f t="shared" ref="Y125:Y156" si="158">IF(J125="","",VLOOKUP(J125,$O$7:$P$132,2,0))</f>
        <v/>
      </c>
      <c r="Z125" s="16" t="str">
        <f t="shared" ref="Z125:Z156" si="159">IF(G125="","",VLOOKUP(G125,$O$7:$Q$132,3,0))</f>
        <v/>
      </c>
      <c r="AA125" s="16" t="str">
        <f t="shared" ref="AA125:AA156" si="160">IF(H125="","",VLOOKUP(H125,$O$7:$Q$132,3,0))</f>
        <v/>
      </c>
      <c r="AB125" s="16" t="str">
        <f t="shared" ref="AB125:AB156" si="161">IF(I125="","",VLOOKUP(I125,$O$7:$Q$132,3,0))</f>
        <v/>
      </c>
      <c r="AC125" s="16" t="str">
        <f t="shared" ref="AC125:AC156" si="162">IF(J125="","",VLOOKUP(J125,$O$7:$Q$132,3,0))</f>
        <v/>
      </c>
      <c r="AD125" s="16" t="str">
        <f t="shared" ref="AD125:AD156" si="163">IF(G125="","",VLOOKUP(G125,$O$7:$U$132,7,0))</f>
        <v/>
      </c>
      <c r="AE125" s="16" t="str">
        <f t="shared" ref="AE125:AE156" si="164">IF(H125="","",VLOOKUP(H125,$O$7:$U$132,7,0))</f>
        <v/>
      </c>
      <c r="AF125" s="16" t="str">
        <f t="shared" ref="AF125:AF156" si="165">IF(I125="","",VLOOKUP(I125,$O$7:$U$132,7,0))</f>
        <v/>
      </c>
      <c r="AG125" s="16" t="str">
        <f t="shared" ref="AG125:AG156" si="166">IF(J125="","",VLOOKUP(J125,$O$7:$U$132,7,0))</f>
        <v/>
      </c>
      <c r="AH125" s="16">
        <v>119</v>
      </c>
    </row>
    <row r="126" spans="12:34" ht="14.25" customHeight="1" x14ac:dyDescent="0.15">
      <c r="L126" s="16">
        <v>120</v>
      </c>
      <c r="M126" s="16" t="str">
        <f>IF(L126&lt;=L$6,VLOOKUP(L126,申込一覧表!AO:AP,2,0),"")</f>
        <v/>
      </c>
      <c r="N126" s="16">
        <f>IF(L126&lt;=L$6,VLOOKUP(L126,申込一覧表!AO:AQ,3,0),0)</f>
        <v>0</v>
      </c>
      <c r="O126" s="28" t="str">
        <f t="shared" si="134"/>
        <v/>
      </c>
      <c r="P126" s="16" t="str">
        <f>IF(L126&lt;=L$6,VLOOKUP(L126,申込一覧表!AO:AV,8,0),"")</f>
        <v/>
      </c>
      <c r="Q126" s="16" t="str">
        <f>IF(L126&lt;=L$6,VLOOKUP(L126,申込一覧表!AO:AS,5,0),"")</f>
        <v/>
      </c>
      <c r="R126" s="16">
        <f t="shared" si="151"/>
        <v>60</v>
      </c>
      <c r="S126" s="16">
        <f t="shared" si="152"/>
        <v>64</v>
      </c>
      <c r="T126" s="16">
        <f t="shared" si="153"/>
        <v>32</v>
      </c>
      <c r="U126" s="16">
        <f t="shared" si="154"/>
        <v>0</v>
      </c>
      <c r="V126" s="16" t="str">
        <f t="shared" si="155"/>
        <v/>
      </c>
      <c r="W126" s="16" t="str">
        <f t="shared" si="156"/>
        <v/>
      </c>
      <c r="X126" s="16" t="str">
        <f t="shared" si="157"/>
        <v/>
      </c>
      <c r="Y126" s="16" t="str">
        <f t="shared" si="158"/>
        <v/>
      </c>
      <c r="Z126" s="16" t="str">
        <f t="shared" si="159"/>
        <v/>
      </c>
      <c r="AA126" s="16" t="str">
        <f t="shared" si="160"/>
        <v/>
      </c>
      <c r="AB126" s="16" t="str">
        <f t="shared" si="161"/>
        <v/>
      </c>
      <c r="AC126" s="16" t="str">
        <f t="shared" si="162"/>
        <v/>
      </c>
      <c r="AD126" s="16" t="str">
        <f t="shared" si="163"/>
        <v/>
      </c>
      <c r="AE126" s="16" t="str">
        <f t="shared" si="164"/>
        <v/>
      </c>
      <c r="AF126" s="16" t="str">
        <f t="shared" si="165"/>
        <v/>
      </c>
      <c r="AG126" s="16" t="str">
        <f t="shared" si="166"/>
        <v/>
      </c>
      <c r="AH126" s="16">
        <v>120</v>
      </c>
    </row>
    <row r="127" spans="12:34" ht="14.25" customHeight="1" x14ac:dyDescent="0.15">
      <c r="L127" s="16">
        <v>121</v>
      </c>
      <c r="M127" s="16" t="str">
        <f>IF(L127&lt;=L$6,VLOOKUP(L127,申込一覧表!AO:AP,2,0),"")</f>
        <v/>
      </c>
      <c r="N127" s="16">
        <f>IF(L127&lt;=L$6,VLOOKUP(L127,申込一覧表!AO:AQ,3,0),0)</f>
        <v>0</v>
      </c>
      <c r="O127" s="28" t="str">
        <f t="shared" si="134"/>
        <v/>
      </c>
      <c r="P127" s="16" t="str">
        <f>IF(L127&lt;=L$6,VLOOKUP(L127,申込一覧表!AO:AV,8,0),"")</f>
        <v/>
      </c>
      <c r="Q127" s="16" t="str">
        <f>IF(L127&lt;=L$6,VLOOKUP(L127,申込一覧表!AO:AS,5,0),"")</f>
        <v/>
      </c>
      <c r="R127" s="16">
        <f t="shared" si="151"/>
        <v>60</v>
      </c>
      <c r="S127" s="16">
        <f t="shared" si="152"/>
        <v>64</v>
      </c>
      <c r="T127" s="16">
        <f t="shared" si="153"/>
        <v>32</v>
      </c>
      <c r="U127" s="16">
        <f t="shared" si="154"/>
        <v>0</v>
      </c>
      <c r="V127" s="16" t="str">
        <f t="shared" si="155"/>
        <v/>
      </c>
      <c r="W127" s="16" t="str">
        <f t="shared" si="156"/>
        <v/>
      </c>
      <c r="X127" s="16" t="str">
        <f t="shared" si="157"/>
        <v/>
      </c>
      <c r="Y127" s="16" t="str">
        <f t="shared" si="158"/>
        <v/>
      </c>
      <c r="Z127" s="16" t="str">
        <f t="shared" si="159"/>
        <v/>
      </c>
      <c r="AA127" s="16" t="str">
        <f t="shared" si="160"/>
        <v/>
      </c>
      <c r="AB127" s="16" t="str">
        <f t="shared" si="161"/>
        <v/>
      </c>
      <c r="AC127" s="16" t="str">
        <f t="shared" si="162"/>
        <v/>
      </c>
      <c r="AD127" s="16" t="str">
        <f t="shared" si="163"/>
        <v/>
      </c>
      <c r="AE127" s="16" t="str">
        <f t="shared" si="164"/>
        <v/>
      </c>
      <c r="AF127" s="16" t="str">
        <f t="shared" si="165"/>
        <v/>
      </c>
      <c r="AG127" s="16" t="str">
        <f t="shared" si="166"/>
        <v/>
      </c>
      <c r="AH127" s="16">
        <v>121</v>
      </c>
    </row>
    <row r="128" spans="12:34" ht="14.25" customHeight="1" x14ac:dyDescent="0.15">
      <c r="L128" s="16">
        <v>122</v>
      </c>
      <c r="M128" s="16" t="str">
        <f>IF(L128&lt;=L$6,VLOOKUP(L128,申込一覧表!AO:AP,2,0),"")</f>
        <v/>
      </c>
      <c r="N128" s="16">
        <f>IF(L128&lt;=L$6,VLOOKUP(L128,申込一覧表!AO:AQ,3,0),0)</f>
        <v>0</v>
      </c>
      <c r="O128" s="28" t="str">
        <f t="shared" si="134"/>
        <v/>
      </c>
      <c r="P128" s="16" t="str">
        <f>IF(L128&lt;=L$6,VLOOKUP(L128,申込一覧表!AO:AV,8,0),"")</f>
        <v/>
      </c>
      <c r="Q128" s="16" t="str">
        <f>IF(L128&lt;=L$6,VLOOKUP(L128,申込一覧表!AO:AS,5,0),"")</f>
        <v/>
      </c>
      <c r="R128" s="16">
        <f t="shared" si="151"/>
        <v>60</v>
      </c>
      <c r="S128" s="16">
        <f t="shared" si="152"/>
        <v>64</v>
      </c>
      <c r="T128" s="16">
        <f t="shared" si="153"/>
        <v>32</v>
      </c>
      <c r="U128" s="16">
        <f t="shared" si="154"/>
        <v>0</v>
      </c>
      <c r="V128" s="16" t="str">
        <f t="shared" si="155"/>
        <v/>
      </c>
      <c r="W128" s="16" t="str">
        <f t="shared" si="156"/>
        <v/>
      </c>
      <c r="X128" s="16" t="str">
        <f t="shared" si="157"/>
        <v/>
      </c>
      <c r="Y128" s="16" t="str">
        <f t="shared" si="158"/>
        <v/>
      </c>
      <c r="Z128" s="16" t="str">
        <f t="shared" si="159"/>
        <v/>
      </c>
      <c r="AA128" s="16" t="str">
        <f t="shared" si="160"/>
        <v/>
      </c>
      <c r="AB128" s="16" t="str">
        <f t="shared" si="161"/>
        <v/>
      </c>
      <c r="AC128" s="16" t="str">
        <f t="shared" si="162"/>
        <v/>
      </c>
      <c r="AD128" s="16" t="str">
        <f t="shared" si="163"/>
        <v/>
      </c>
      <c r="AE128" s="16" t="str">
        <f t="shared" si="164"/>
        <v/>
      </c>
      <c r="AF128" s="16" t="str">
        <f t="shared" si="165"/>
        <v/>
      </c>
      <c r="AG128" s="16" t="str">
        <f t="shared" si="166"/>
        <v/>
      </c>
      <c r="AH128" s="16">
        <v>122</v>
      </c>
    </row>
    <row r="129" spans="12:34" ht="14.25" customHeight="1" x14ac:dyDescent="0.15">
      <c r="L129" s="16">
        <v>123</v>
      </c>
      <c r="M129" s="16" t="str">
        <f>IF(L129&lt;=L$6,VLOOKUP(L129,申込一覧表!AO:AP,2,0),"")</f>
        <v/>
      </c>
      <c r="N129" s="16">
        <f>IF(L129&lt;=L$6,VLOOKUP(L129,申込一覧表!AO:AQ,3,0),0)</f>
        <v>0</v>
      </c>
      <c r="O129" s="28" t="str">
        <f t="shared" si="134"/>
        <v/>
      </c>
      <c r="P129" s="16" t="str">
        <f>IF(L129&lt;=L$6,VLOOKUP(L129,申込一覧表!AO:AV,8,0),"")</f>
        <v/>
      </c>
      <c r="Q129" s="16" t="str">
        <f>IF(L129&lt;=L$6,VLOOKUP(L129,申込一覧表!AO:AS,5,0),"")</f>
        <v/>
      </c>
      <c r="R129" s="16">
        <f t="shared" si="151"/>
        <v>60</v>
      </c>
      <c r="S129" s="16">
        <f t="shared" si="152"/>
        <v>64</v>
      </c>
      <c r="T129" s="16">
        <f t="shared" si="153"/>
        <v>32</v>
      </c>
      <c r="U129" s="16">
        <f t="shared" si="154"/>
        <v>0</v>
      </c>
      <c r="V129" s="16" t="str">
        <f t="shared" si="155"/>
        <v/>
      </c>
      <c r="W129" s="16" t="str">
        <f t="shared" si="156"/>
        <v/>
      </c>
      <c r="X129" s="16" t="str">
        <f t="shared" si="157"/>
        <v/>
      </c>
      <c r="Y129" s="16" t="str">
        <f t="shared" si="158"/>
        <v/>
      </c>
      <c r="Z129" s="16" t="str">
        <f t="shared" si="159"/>
        <v/>
      </c>
      <c r="AA129" s="16" t="str">
        <f t="shared" si="160"/>
        <v/>
      </c>
      <c r="AB129" s="16" t="str">
        <f t="shared" si="161"/>
        <v/>
      </c>
      <c r="AC129" s="16" t="str">
        <f t="shared" si="162"/>
        <v/>
      </c>
      <c r="AD129" s="16" t="str">
        <f t="shared" si="163"/>
        <v/>
      </c>
      <c r="AE129" s="16" t="str">
        <f t="shared" si="164"/>
        <v/>
      </c>
      <c r="AF129" s="16" t="str">
        <f t="shared" si="165"/>
        <v/>
      </c>
      <c r="AG129" s="16" t="str">
        <f t="shared" si="166"/>
        <v/>
      </c>
      <c r="AH129" s="16">
        <v>123</v>
      </c>
    </row>
    <row r="130" spans="12:34" ht="14.25" customHeight="1" x14ac:dyDescent="0.15">
      <c r="L130" s="16">
        <v>124</v>
      </c>
      <c r="M130" s="16" t="str">
        <f>IF(L130&lt;=L$6,VLOOKUP(L130,申込一覧表!AO:AP,2,0),"")</f>
        <v/>
      </c>
      <c r="N130" s="16">
        <f>IF(L130&lt;=L$6,VLOOKUP(L130,申込一覧表!AO:AQ,3,0),0)</f>
        <v>0</v>
      </c>
      <c r="O130" s="28" t="str">
        <f t="shared" si="134"/>
        <v/>
      </c>
      <c r="P130" s="16" t="str">
        <f>IF(L130&lt;=L$6,VLOOKUP(L130,申込一覧表!AO:AV,8,0),"")</f>
        <v/>
      </c>
      <c r="Q130" s="16" t="str">
        <f>IF(L130&lt;=L$6,VLOOKUP(L130,申込一覧表!AO:AS,5,0),"")</f>
        <v/>
      </c>
      <c r="R130" s="16">
        <f t="shared" si="151"/>
        <v>60</v>
      </c>
      <c r="S130" s="16">
        <f t="shared" si="152"/>
        <v>64</v>
      </c>
      <c r="T130" s="16">
        <f t="shared" si="153"/>
        <v>32</v>
      </c>
      <c r="U130" s="16">
        <f t="shared" si="154"/>
        <v>0</v>
      </c>
      <c r="V130" s="16" t="str">
        <f t="shared" si="155"/>
        <v/>
      </c>
      <c r="W130" s="16" t="str">
        <f t="shared" si="156"/>
        <v/>
      </c>
      <c r="X130" s="16" t="str">
        <f t="shared" si="157"/>
        <v/>
      </c>
      <c r="Y130" s="16" t="str">
        <f t="shared" si="158"/>
        <v/>
      </c>
      <c r="Z130" s="16" t="str">
        <f t="shared" si="159"/>
        <v/>
      </c>
      <c r="AA130" s="16" t="str">
        <f t="shared" si="160"/>
        <v/>
      </c>
      <c r="AB130" s="16" t="str">
        <f t="shared" si="161"/>
        <v/>
      </c>
      <c r="AC130" s="16" t="str">
        <f t="shared" si="162"/>
        <v/>
      </c>
      <c r="AD130" s="16" t="str">
        <f t="shared" si="163"/>
        <v/>
      </c>
      <c r="AE130" s="16" t="str">
        <f t="shared" si="164"/>
        <v/>
      </c>
      <c r="AF130" s="16" t="str">
        <f t="shared" si="165"/>
        <v/>
      </c>
      <c r="AG130" s="16" t="str">
        <f t="shared" si="166"/>
        <v/>
      </c>
      <c r="AH130" s="16">
        <v>124</v>
      </c>
    </row>
    <row r="131" spans="12:34" ht="14.25" customHeight="1" x14ac:dyDescent="0.15">
      <c r="L131" s="16">
        <v>125</v>
      </c>
      <c r="M131" s="16" t="str">
        <f>IF(L131&lt;=L$6,VLOOKUP(L131,申込一覧表!AO:AP,2,0),"")</f>
        <v/>
      </c>
      <c r="N131" s="16">
        <f>IF(L131&lt;=L$6,VLOOKUP(L131,申込一覧表!AO:AQ,3,0),0)</f>
        <v>0</v>
      </c>
      <c r="O131" s="28" t="str">
        <f t="shared" si="134"/>
        <v/>
      </c>
      <c r="P131" s="16" t="str">
        <f>IF(L131&lt;=L$6,VLOOKUP(L131,申込一覧表!AO:AV,8,0),"")</f>
        <v/>
      </c>
      <c r="Q131" s="16" t="str">
        <f>IF(L131&lt;=L$6,VLOOKUP(L131,申込一覧表!AO:AS,5,0),"")</f>
        <v/>
      </c>
      <c r="R131" s="16">
        <f t="shared" si="151"/>
        <v>60</v>
      </c>
      <c r="S131" s="16">
        <f t="shared" si="152"/>
        <v>64</v>
      </c>
      <c r="T131" s="16">
        <f t="shared" si="153"/>
        <v>32</v>
      </c>
      <c r="U131" s="16">
        <f t="shared" si="154"/>
        <v>0</v>
      </c>
      <c r="V131" s="16" t="str">
        <f t="shared" si="155"/>
        <v/>
      </c>
      <c r="W131" s="16" t="str">
        <f t="shared" si="156"/>
        <v/>
      </c>
      <c r="X131" s="16" t="str">
        <f t="shared" si="157"/>
        <v/>
      </c>
      <c r="Y131" s="16" t="str">
        <f t="shared" si="158"/>
        <v/>
      </c>
      <c r="Z131" s="16" t="str">
        <f t="shared" si="159"/>
        <v/>
      </c>
      <c r="AA131" s="16" t="str">
        <f t="shared" si="160"/>
        <v/>
      </c>
      <c r="AB131" s="16" t="str">
        <f t="shared" si="161"/>
        <v/>
      </c>
      <c r="AC131" s="16" t="str">
        <f t="shared" si="162"/>
        <v/>
      </c>
      <c r="AD131" s="16" t="str">
        <f t="shared" si="163"/>
        <v/>
      </c>
      <c r="AE131" s="16" t="str">
        <f t="shared" si="164"/>
        <v/>
      </c>
      <c r="AF131" s="16" t="str">
        <f t="shared" si="165"/>
        <v/>
      </c>
      <c r="AG131" s="16" t="str">
        <f t="shared" si="166"/>
        <v/>
      </c>
      <c r="AH131" s="16">
        <v>125</v>
      </c>
    </row>
    <row r="132" spans="12:34" ht="14.25" customHeight="1" x14ac:dyDescent="0.15">
      <c r="M132" s="28" t="s">
        <v>140</v>
      </c>
      <c r="O132" s="28" t="s">
        <v>141</v>
      </c>
      <c r="V132" s="16" t="str">
        <f t="shared" si="155"/>
        <v/>
      </c>
      <c r="W132" s="16" t="str">
        <f t="shared" si="156"/>
        <v/>
      </c>
      <c r="X132" s="16" t="str">
        <f t="shared" si="157"/>
        <v/>
      </c>
      <c r="Y132" s="16" t="str">
        <f t="shared" si="158"/>
        <v/>
      </c>
      <c r="Z132" s="16" t="str">
        <f t="shared" si="159"/>
        <v/>
      </c>
      <c r="AA132" s="16" t="str">
        <f t="shared" si="160"/>
        <v/>
      </c>
      <c r="AB132" s="16" t="str">
        <f t="shared" si="161"/>
        <v/>
      </c>
      <c r="AC132" s="16" t="str">
        <f t="shared" si="162"/>
        <v/>
      </c>
      <c r="AD132" s="16" t="str">
        <f t="shared" si="163"/>
        <v/>
      </c>
      <c r="AE132" s="16" t="str">
        <f t="shared" si="164"/>
        <v/>
      </c>
      <c r="AF132" s="16" t="str">
        <f t="shared" si="165"/>
        <v/>
      </c>
      <c r="AG132" s="16" t="str">
        <f t="shared" si="166"/>
        <v/>
      </c>
    </row>
    <row r="133" spans="12:34" ht="14.25" customHeight="1" x14ac:dyDescent="0.15">
      <c r="M133" s="29"/>
      <c r="N133" s="16">
        <f>申込一覧表!AK127</f>
        <v>0</v>
      </c>
      <c r="O133" s="29"/>
      <c r="V133" s="16" t="str">
        <f t="shared" si="155"/>
        <v/>
      </c>
      <c r="W133" s="16" t="str">
        <f t="shared" si="156"/>
        <v/>
      </c>
      <c r="X133" s="16" t="str">
        <f t="shared" si="157"/>
        <v/>
      </c>
      <c r="Y133" s="16" t="str">
        <f t="shared" si="158"/>
        <v/>
      </c>
      <c r="Z133" s="16" t="str">
        <f t="shared" si="159"/>
        <v/>
      </c>
      <c r="AA133" s="16" t="str">
        <f t="shared" si="160"/>
        <v/>
      </c>
      <c r="AB133" s="16" t="str">
        <f t="shared" si="161"/>
        <v/>
      </c>
      <c r="AC133" s="16" t="str">
        <f t="shared" si="162"/>
        <v/>
      </c>
      <c r="AD133" s="16" t="str">
        <f t="shared" si="163"/>
        <v/>
      </c>
      <c r="AE133" s="16" t="str">
        <f t="shared" si="164"/>
        <v/>
      </c>
      <c r="AF133" s="16" t="str">
        <f t="shared" si="165"/>
        <v/>
      </c>
      <c r="AG133" s="16" t="str">
        <f t="shared" si="166"/>
        <v/>
      </c>
    </row>
    <row r="134" spans="12:34" ht="14.25" customHeight="1" x14ac:dyDescent="0.15">
      <c r="L134" s="16">
        <v>1</v>
      </c>
      <c r="M134" s="29" t="str">
        <f t="shared" ref="M134:M158" si="167">IF(Q7=0,O7,"")</f>
        <v/>
      </c>
      <c r="N134" s="16">
        <v>1</v>
      </c>
      <c r="O134" s="29" t="str">
        <f>IF(N134&lt;=N$133,VLOOKUP(N134,申込一覧表!$AL$68:$AP$127,5,0),"")</f>
        <v/>
      </c>
      <c r="V134" s="16" t="str">
        <f t="shared" si="155"/>
        <v/>
      </c>
      <c r="W134" s="16" t="str">
        <f t="shared" si="156"/>
        <v/>
      </c>
      <c r="X134" s="16" t="str">
        <f t="shared" si="157"/>
        <v/>
      </c>
      <c r="Y134" s="16" t="str">
        <f t="shared" si="158"/>
        <v/>
      </c>
      <c r="Z134" s="16" t="str">
        <f t="shared" si="159"/>
        <v/>
      </c>
      <c r="AA134" s="16" t="str">
        <f t="shared" si="160"/>
        <v/>
      </c>
      <c r="AB134" s="16" t="str">
        <f t="shared" si="161"/>
        <v/>
      </c>
      <c r="AC134" s="16" t="str">
        <f t="shared" si="162"/>
        <v/>
      </c>
      <c r="AD134" s="16" t="str">
        <f t="shared" si="163"/>
        <v/>
      </c>
      <c r="AE134" s="16" t="str">
        <f t="shared" si="164"/>
        <v/>
      </c>
      <c r="AF134" s="16" t="str">
        <f t="shared" si="165"/>
        <v/>
      </c>
      <c r="AG134" s="16" t="str">
        <f t="shared" si="166"/>
        <v/>
      </c>
    </row>
    <row r="135" spans="12:34" ht="14.25" customHeight="1" x14ac:dyDescent="0.15">
      <c r="L135" s="16">
        <v>2</v>
      </c>
      <c r="M135" s="29" t="str">
        <f t="shared" si="167"/>
        <v/>
      </c>
      <c r="N135" s="16">
        <v>2</v>
      </c>
      <c r="O135" s="29" t="str">
        <f>IF(N135&lt;=N$133,VLOOKUP(N135,申込一覧表!$AL$68:$AP$127,5,0),"")</f>
        <v/>
      </c>
      <c r="V135" s="16" t="str">
        <f t="shared" si="155"/>
        <v/>
      </c>
      <c r="W135" s="16" t="str">
        <f t="shared" si="156"/>
        <v/>
      </c>
      <c r="X135" s="16" t="str">
        <f t="shared" si="157"/>
        <v/>
      </c>
      <c r="Y135" s="16" t="str">
        <f t="shared" si="158"/>
        <v/>
      </c>
      <c r="Z135" s="16" t="str">
        <f t="shared" si="159"/>
        <v/>
      </c>
      <c r="AA135" s="16" t="str">
        <f t="shared" si="160"/>
        <v/>
      </c>
      <c r="AB135" s="16" t="str">
        <f t="shared" si="161"/>
        <v/>
      </c>
      <c r="AC135" s="16" t="str">
        <f t="shared" si="162"/>
        <v/>
      </c>
      <c r="AD135" s="16" t="str">
        <f t="shared" si="163"/>
        <v/>
      </c>
      <c r="AE135" s="16" t="str">
        <f t="shared" si="164"/>
        <v/>
      </c>
      <c r="AF135" s="16" t="str">
        <f t="shared" si="165"/>
        <v/>
      </c>
      <c r="AG135" s="16" t="str">
        <f t="shared" si="166"/>
        <v/>
      </c>
    </row>
    <row r="136" spans="12:34" ht="14.25" customHeight="1" x14ac:dyDescent="0.15">
      <c r="L136" s="16">
        <v>3</v>
      </c>
      <c r="M136" s="29" t="str">
        <f t="shared" si="167"/>
        <v/>
      </c>
      <c r="N136" s="16">
        <v>3</v>
      </c>
      <c r="O136" s="29" t="str">
        <f>IF(N136&lt;=N$133,VLOOKUP(N136,申込一覧表!$AL$68:$AP$127,5,0),"")</f>
        <v/>
      </c>
      <c r="V136" s="16" t="str">
        <f t="shared" si="155"/>
        <v/>
      </c>
      <c r="W136" s="16" t="str">
        <f t="shared" si="156"/>
        <v/>
      </c>
      <c r="X136" s="16" t="str">
        <f t="shared" si="157"/>
        <v/>
      </c>
      <c r="Y136" s="16" t="str">
        <f t="shared" si="158"/>
        <v/>
      </c>
      <c r="Z136" s="16" t="str">
        <f t="shared" si="159"/>
        <v/>
      </c>
      <c r="AA136" s="16" t="str">
        <f t="shared" si="160"/>
        <v/>
      </c>
      <c r="AB136" s="16" t="str">
        <f t="shared" si="161"/>
        <v/>
      </c>
      <c r="AC136" s="16" t="str">
        <f t="shared" si="162"/>
        <v/>
      </c>
      <c r="AD136" s="16" t="str">
        <f t="shared" si="163"/>
        <v/>
      </c>
      <c r="AE136" s="16" t="str">
        <f t="shared" si="164"/>
        <v/>
      </c>
      <c r="AF136" s="16" t="str">
        <f t="shared" si="165"/>
        <v/>
      </c>
      <c r="AG136" s="16" t="str">
        <f t="shared" si="166"/>
        <v/>
      </c>
    </row>
    <row r="137" spans="12:34" ht="14.25" customHeight="1" x14ac:dyDescent="0.15">
      <c r="L137" s="16">
        <v>4</v>
      </c>
      <c r="M137" s="29" t="str">
        <f t="shared" si="167"/>
        <v/>
      </c>
      <c r="N137" s="16">
        <v>4</v>
      </c>
      <c r="O137" s="29" t="str">
        <f>IF(N137&lt;=N$133,VLOOKUP(N137,申込一覧表!$AL$68:$AP$127,5,0),"")</f>
        <v/>
      </c>
      <c r="V137" s="16" t="str">
        <f t="shared" si="155"/>
        <v/>
      </c>
      <c r="W137" s="16" t="str">
        <f t="shared" si="156"/>
        <v/>
      </c>
      <c r="X137" s="16" t="str">
        <f t="shared" si="157"/>
        <v/>
      </c>
      <c r="Y137" s="16" t="str">
        <f t="shared" si="158"/>
        <v/>
      </c>
      <c r="Z137" s="16" t="str">
        <f t="shared" si="159"/>
        <v/>
      </c>
      <c r="AA137" s="16" t="str">
        <f t="shared" si="160"/>
        <v/>
      </c>
      <c r="AB137" s="16" t="str">
        <f t="shared" si="161"/>
        <v/>
      </c>
      <c r="AC137" s="16" t="str">
        <f t="shared" si="162"/>
        <v/>
      </c>
      <c r="AD137" s="16" t="str">
        <f t="shared" si="163"/>
        <v/>
      </c>
      <c r="AE137" s="16" t="str">
        <f t="shared" si="164"/>
        <v/>
      </c>
      <c r="AF137" s="16" t="str">
        <f t="shared" si="165"/>
        <v/>
      </c>
      <c r="AG137" s="16" t="str">
        <f t="shared" si="166"/>
        <v/>
      </c>
    </row>
    <row r="138" spans="12:34" ht="14.25" customHeight="1" x14ac:dyDescent="0.15">
      <c r="L138" s="16">
        <v>5</v>
      </c>
      <c r="M138" s="29" t="str">
        <f t="shared" si="167"/>
        <v/>
      </c>
      <c r="N138" s="16">
        <v>5</v>
      </c>
      <c r="O138" s="29" t="str">
        <f>IF(N138&lt;=N$133,VLOOKUP(N138,申込一覧表!$AL$68:$AP$127,5,0),"")</f>
        <v/>
      </c>
      <c r="V138" s="16" t="str">
        <f t="shared" si="155"/>
        <v/>
      </c>
      <c r="W138" s="16" t="str">
        <f t="shared" si="156"/>
        <v/>
      </c>
      <c r="X138" s="16" t="str">
        <f t="shared" si="157"/>
        <v/>
      </c>
      <c r="Y138" s="16" t="str">
        <f t="shared" si="158"/>
        <v/>
      </c>
      <c r="Z138" s="16" t="str">
        <f t="shared" si="159"/>
        <v/>
      </c>
      <c r="AA138" s="16" t="str">
        <f t="shared" si="160"/>
        <v/>
      </c>
      <c r="AB138" s="16" t="str">
        <f t="shared" si="161"/>
        <v/>
      </c>
      <c r="AC138" s="16" t="str">
        <f t="shared" si="162"/>
        <v/>
      </c>
      <c r="AD138" s="16" t="str">
        <f t="shared" si="163"/>
        <v/>
      </c>
      <c r="AE138" s="16" t="str">
        <f t="shared" si="164"/>
        <v/>
      </c>
      <c r="AF138" s="16" t="str">
        <f t="shared" si="165"/>
        <v/>
      </c>
      <c r="AG138" s="16" t="str">
        <f t="shared" si="166"/>
        <v/>
      </c>
    </row>
    <row r="139" spans="12:34" ht="14.25" customHeight="1" x14ac:dyDescent="0.15">
      <c r="L139" s="16">
        <v>6</v>
      </c>
      <c r="M139" s="29" t="str">
        <f t="shared" si="167"/>
        <v/>
      </c>
      <c r="N139" s="16">
        <v>6</v>
      </c>
      <c r="O139" s="29" t="str">
        <f>IF(N139&lt;=N$133,VLOOKUP(N139,申込一覧表!$AL$68:$AP$127,5,0),"")</f>
        <v/>
      </c>
      <c r="V139" s="16" t="str">
        <f t="shared" si="155"/>
        <v/>
      </c>
      <c r="W139" s="16" t="str">
        <f t="shared" si="156"/>
        <v/>
      </c>
      <c r="X139" s="16" t="str">
        <f t="shared" si="157"/>
        <v/>
      </c>
      <c r="Y139" s="16" t="str">
        <f t="shared" si="158"/>
        <v/>
      </c>
      <c r="Z139" s="16" t="str">
        <f t="shared" si="159"/>
        <v/>
      </c>
      <c r="AA139" s="16" t="str">
        <f t="shared" si="160"/>
        <v/>
      </c>
      <c r="AB139" s="16" t="str">
        <f t="shared" si="161"/>
        <v/>
      </c>
      <c r="AC139" s="16" t="str">
        <f t="shared" si="162"/>
        <v/>
      </c>
      <c r="AD139" s="16" t="str">
        <f t="shared" si="163"/>
        <v/>
      </c>
      <c r="AE139" s="16" t="str">
        <f t="shared" si="164"/>
        <v/>
      </c>
      <c r="AF139" s="16" t="str">
        <f t="shared" si="165"/>
        <v/>
      </c>
      <c r="AG139" s="16" t="str">
        <f t="shared" si="166"/>
        <v/>
      </c>
    </row>
    <row r="140" spans="12:34" ht="14.25" customHeight="1" x14ac:dyDescent="0.15">
      <c r="L140" s="16">
        <v>7</v>
      </c>
      <c r="M140" s="29" t="str">
        <f t="shared" si="167"/>
        <v/>
      </c>
      <c r="N140" s="16">
        <v>7</v>
      </c>
      <c r="O140" s="29" t="str">
        <f>IF(N140&lt;=N$133,VLOOKUP(N140,申込一覧表!$AL$68:$AP$127,5,0),"")</f>
        <v/>
      </c>
      <c r="V140" s="16" t="str">
        <f t="shared" si="155"/>
        <v/>
      </c>
      <c r="W140" s="16" t="str">
        <f t="shared" si="156"/>
        <v/>
      </c>
      <c r="X140" s="16" t="str">
        <f t="shared" si="157"/>
        <v/>
      </c>
      <c r="Y140" s="16" t="str">
        <f t="shared" si="158"/>
        <v/>
      </c>
      <c r="Z140" s="16" t="str">
        <f t="shared" si="159"/>
        <v/>
      </c>
      <c r="AA140" s="16" t="str">
        <f t="shared" si="160"/>
        <v/>
      </c>
      <c r="AB140" s="16" t="str">
        <f t="shared" si="161"/>
        <v/>
      </c>
      <c r="AC140" s="16" t="str">
        <f t="shared" si="162"/>
        <v/>
      </c>
      <c r="AD140" s="16" t="str">
        <f t="shared" si="163"/>
        <v/>
      </c>
      <c r="AE140" s="16" t="str">
        <f t="shared" si="164"/>
        <v/>
      </c>
      <c r="AF140" s="16" t="str">
        <f t="shared" si="165"/>
        <v/>
      </c>
      <c r="AG140" s="16" t="str">
        <f t="shared" si="166"/>
        <v/>
      </c>
    </row>
    <row r="141" spans="12:34" ht="14.25" customHeight="1" x14ac:dyDescent="0.15">
      <c r="L141" s="16">
        <v>8</v>
      </c>
      <c r="M141" s="29" t="str">
        <f t="shared" si="167"/>
        <v/>
      </c>
      <c r="N141" s="16">
        <v>8</v>
      </c>
      <c r="O141" s="29" t="str">
        <f>IF(N141&lt;=N$133,VLOOKUP(N141,申込一覧表!$AL$68:$AP$127,5,0),"")</f>
        <v/>
      </c>
      <c r="V141" s="16" t="str">
        <f t="shared" si="155"/>
        <v/>
      </c>
      <c r="W141" s="16" t="str">
        <f t="shared" si="156"/>
        <v/>
      </c>
      <c r="X141" s="16" t="str">
        <f t="shared" si="157"/>
        <v/>
      </c>
      <c r="Y141" s="16" t="str">
        <f t="shared" si="158"/>
        <v/>
      </c>
      <c r="Z141" s="16" t="str">
        <f t="shared" si="159"/>
        <v/>
      </c>
      <c r="AA141" s="16" t="str">
        <f t="shared" si="160"/>
        <v/>
      </c>
      <c r="AB141" s="16" t="str">
        <f t="shared" si="161"/>
        <v/>
      </c>
      <c r="AC141" s="16" t="str">
        <f t="shared" si="162"/>
        <v/>
      </c>
      <c r="AD141" s="16" t="str">
        <f t="shared" si="163"/>
        <v/>
      </c>
      <c r="AE141" s="16" t="str">
        <f t="shared" si="164"/>
        <v/>
      </c>
      <c r="AF141" s="16" t="str">
        <f t="shared" si="165"/>
        <v/>
      </c>
      <c r="AG141" s="16" t="str">
        <f t="shared" si="166"/>
        <v/>
      </c>
    </row>
    <row r="142" spans="12:34" ht="14.25" customHeight="1" x14ac:dyDescent="0.15">
      <c r="L142" s="16">
        <v>9</v>
      </c>
      <c r="M142" s="29" t="str">
        <f t="shared" si="167"/>
        <v/>
      </c>
      <c r="N142" s="16">
        <v>9</v>
      </c>
      <c r="O142" s="29" t="str">
        <f>IF(N142&lt;=N$133,VLOOKUP(N142,申込一覧表!$AL$68:$AP$127,5,0),"")</f>
        <v/>
      </c>
      <c r="V142" s="16" t="str">
        <f t="shared" si="155"/>
        <v/>
      </c>
      <c r="W142" s="16" t="str">
        <f t="shared" si="156"/>
        <v/>
      </c>
      <c r="X142" s="16" t="str">
        <f t="shared" si="157"/>
        <v/>
      </c>
      <c r="Y142" s="16" t="str">
        <f t="shared" si="158"/>
        <v/>
      </c>
      <c r="Z142" s="16" t="str">
        <f t="shared" si="159"/>
        <v/>
      </c>
      <c r="AA142" s="16" t="str">
        <f t="shared" si="160"/>
        <v/>
      </c>
      <c r="AB142" s="16" t="str">
        <f t="shared" si="161"/>
        <v/>
      </c>
      <c r="AC142" s="16" t="str">
        <f t="shared" si="162"/>
        <v/>
      </c>
      <c r="AD142" s="16" t="str">
        <f t="shared" si="163"/>
        <v/>
      </c>
      <c r="AE142" s="16" t="str">
        <f t="shared" si="164"/>
        <v/>
      </c>
      <c r="AF142" s="16" t="str">
        <f t="shared" si="165"/>
        <v/>
      </c>
      <c r="AG142" s="16" t="str">
        <f t="shared" si="166"/>
        <v/>
      </c>
    </row>
    <row r="143" spans="12:34" ht="14.25" customHeight="1" x14ac:dyDescent="0.15">
      <c r="L143" s="16">
        <v>10</v>
      </c>
      <c r="M143" s="29" t="str">
        <f t="shared" si="167"/>
        <v/>
      </c>
      <c r="N143" s="16">
        <v>10</v>
      </c>
      <c r="O143" s="29" t="str">
        <f>IF(N143&lt;=N$133,VLOOKUP(N143,申込一覧表!$AL$68:$AP$127,5,0),"")</f>
        <v/>
      </c>
      <c r="V143" s="16" t="str">
        <f t="shared" si="155"/>
        <v/>
      </c>
      <c r="W143" s="16" t="str">
        <f t="shared" si="156"/>
        <v/>
      </c>
      <c r="X143" s="16" t="str">
        <f t="shared" si="157"/>
        <v/>
      </c>
      <c r="Y143" s="16" t="str">
        <f t="shared" si="158"/>
        <v/>
      </c>
      <c r="Z143" s="16" t="str">
        <f t="shared" si="159"/>
        <v/>
      </c>
      <c r="AA143" s="16" t="str">
        <f t="shared" si="160"/>
        <v/>
      </c>
      <c r="AB143" s="16" t="str">
        <f t="shared" si="161"/>
        <v/>
      </c>
      <c r="AC143" s="16" t="str">
        <f t="shared" si="162"/>
        <v/>
      </c>
      <c r="AD143" s="16" t="str">
        <f t="shared" si="163"/>
        <v/>
      </c>
      <c r="AE143" s="16" t="str">
        <f t="shared" si="164"/>
        <v/>
      </c>
      <c r="AF143" s="16" t="str">
        <f t="shared" si="165"/>
        <v/>
      </c>
      <c r="AG143" s="16" t="str">
        <f t="shared" si="166"/>
        <v/>
      </c>
    </row>
    <row r="144" spans="12:34" ht="14.25" customHeight="1" x14ac:dyDescent="0.15">
      <c r="L144" s="16">
        <v>11</v>
      </c>
      <c r="M144" s="29" t="str">
        <f t="shared" si="167"/>
        <v/>
      </c>
      <c r="N144" s="16">
        <v>11</v>
      </c>
      <c r="O144" s="29" t="str">
        <f>IF(N144&lt;=N$133,VLOOKUP(N144,申込一覧表!$AL$68:$AP$127,5,0),"")</f>
        <v/>
      </c>
      <c r="V144" s="16" t="str">
        <f t="shared" si="155"/>
        <v/>
      </c>
      <c r="W144" s="16" t="str">
        <f t="shared" si="156"/>
        <v/>
      </c>
      <c r="X144" s="16" t="str">
        <f t="shared" si="157"/>
        <v/>
      </c>
      <c r="Y144" s="16" t="str">
        <f t="shared" si="158"/>
        <v/>
      </c>
      <c r="Z144" s="16" t="str">
        <f t="shared" si="159"/>
        <v/>
      </c>
      <c r="AA144" s="16" t="str">
        <f t="shared" si="160"/>
        <v/>
      </c>
      <c r="AB144" s="16" t="str">
        <f t="shared" si="161"/>
        <v/>
      </c>
      <c r="AC144" s="16" t="str">
        <f t="shared" si="162"/>
        <v/>
      </c>
      <c r="AD144" s="16" t="str">
        <f t="shared" si="163"/>
        <v/>
      </c>
      <c r="AE144" s="16" t="str">
        <f t="shared" si="164"/>
        <v/>
      </c>
      <c r="AF144" s="16" t="str">
        <f t="shared" si="165"/>
        <v/>
      </c>
      <c r="AG144" s="16" t="str">
        <f t="shared" si="166"/>
        <v/>
      </c>
    </row>
    <row r="145" spans="12:33" ht="14.25" customHeight="1" x14ac:dyDescent="0.15">
      <c r="L145" s="16">
        <v>12</v>
      </c>
      <c r="M145" s="29" t="str">
        <f t="shared" si="167"/>
        <v/>
      </c>
      <c r="N145" s="16">
        <v>12</v>
      </c>
      <c r="O145" s="29" t="str">
        <f>IF(N145&lt;=N$133,VLOOKUP(N145,申込一覧表!$AL$68:$AP$127,5,0),"")</f>
        <v/>
      </c>
      <c r="V145" s="16" t="str">
        <f t="shared" si="155"/>
        <v/>
      </c>
      <c r="W145" s="16" t="str">
        <f t="shared" si="156"/>
        <v/>
      </c>
      <c r="X145" s="16" t="str">
        <f t="shared" si="157"/>
        <v/>
      </c>
      <c r="Y145" s="16" t="str">
        <f t="shared" si="158"/>
        <v/>
      </c>
      <c r="Z145" s="16" t="str">
        <f t="shared" si="159"/>
        <v/>
      </c>
      <c r="AA145" s="16" t="str">
        <f t="shared" si="160"/>
        <v/>
      </c>
      <c r="AB145" s="16" t="str">
        <f t="shared" si="161"/>
        <v/>
      </c>
      <c r="AC145" s="16" t="str">
        <f t="shared" si="162"/>
        <v/>
      </c>
      <c r="AD145" s="16" t="str">
        <f t="shared" si="163"/>
        <v/>
      </c>
      <c r="AE145" s="16" t="str">
        <f t="shared" si="164"/>
        <v/>
      </c>
      <c r="AF145" s="16" t="str">
        <f t="shared" si="165"/>
        <v/>
      </c>
      <c r="AG145" s="16" t="str">
        <f t="shared" si="166"/>
        <v/>
      </c>
    </row>
    <row r="146" spans="12:33" ht="14.25" customHeight="1" x14ac:dyDescent="0.15">
      <c r="L146" s="16">
        <v>13</v>
      </c>
      <c r="M146" s="29" t="str">
        <f t="shared" si="167"/>
        <v/>
      </c>
      <c r="N146" s="16">
        <v>13</v>
      </c>
      <c r="O146" s="29" t="str">
        <f>IF(N146&lt;=N$133,VLOOKUP(N146,申込一覧表!$AL$68:$AP$127,5,0),"")</f>
        <v/>
      </c>
      <c r="V146" s="16" t="str">
        <f t="shared" si="155"/>
        <v/>
      </c>
      <c r="W146" s="16" t="str">
        <f t="shared" si="156"/>
        <v/>
      </c>
      <c r="X146" s="16" t="str">
        <f t="shared" si="157"/>
        <v/>
      </c>
      <c r="Y146" s="16" t="str">
        <f t="shared" si="158"/>
        <v/>
      </c>
      <c r="Z146" s="16" t="str">
        <f t="shared" si="159"/>
        <v/>
      </c>
      <c r="AA146" s="16" t="str">
        <f t="shared" si="160"/>
        <v/>
      </c>
      <c r="AB146" s="16" t="str">
        <f t="shared" si="161"/>
        <v/>
      </c>
      <c r="AC146" s="16" t="str">
        <f t="shared" si="162"/>
        <v/>
      </c>
      <c r="AD146" s="16" t="str">
        <f t="shared" si="163"/>
        <v/>
      </c>
      <c r="AE146" s="16" t="str">
        <f t="shared" si="164"/>
        <v/>
      </c>
      <c r="AF146" s="16" t="str">
        <f t="shared" si="165"/>
        <v/>
      </c>
      <c r="AG146" s="16" t="str">
        <f t="shared" si="166"/>
        <v/>
      </c>
    </row>
    <row r="147" spans="12:33" ht="14.25" customHeight="1" x14ac:dyDescent="0.15">
      <c r="L147" s="16">
        <v>14</v>
      </c>
      <c r="M147" s="29" t="str">
        <f t="shared" si="167"/>
        <v/>
      </c>
      <c r="N147" s="16">
        <v>14</v>
      </c>
      <c r="O147" s="29" t="str">
        <f>IF(N147&lt;=N$133,VLOOKUP(N147,申込一覧表!$AL$68:$AP$127,5,0),"")</f>
        <v/>
      </c>
      <c r="V147" s="16" t="str">
        <f t="shared" si="155"/>
        <v/>
      </c>
      <c r="W147" s="16" t="str">
        <f t="shared" si="156"/>
        <v/>
      </c>
      <c r="X147" s="16" t="str">
        <f t="shared" si="157"/>
        <v/>
      </c>
      <c r="Y147" s="16" t="str">
        <f t="shared" si="158"/>
        <v/>
      </c>
      <c r="Z147" s="16" t="str">
        <f t="shared" si="159"/>
        <v/>
      </c>
      <c r="AA147" s="16" t="str">
        <f t="shared" si="160"/>
        <v/>
      </c>
      <c r="AB147" s="16" t="str">
        <f t="shared" si="161"/>
        <v/>
      </c>
      <c r="AC147" s="16" t="str">
        <f t="shared" si="162"/>
        <v/>
      </c>
      <c r="AD147" s="16" t="str">
        <f t="shared" si="163"/>
        <v/>
      </c>
      <c r="AE147" s="16" t="str">
        <f t="shared" si="164"/>
        <v/>
      </c>
      <c r="AF147" s="16" t="str">
        <f t="shared" si="165"/>
        <v/>
      </c>
      <c r="AG147" s="16" t="str">
        <f t="shared" si="166"/>
        <v/>
      </c>
    </row>
    <row r="148" spans="12:33" ht="14.25" customHeight="1" x14ac:dyDescent="0.15">
      <c r="L148" s="16">
        <v>15</v>
      </c>
      <c r="M148" s="29" t="str">
        <f t="shared" si="167"/>
        <v/>
      </c>
      <c r="N148" s="16">
        <v>15</v>
      </c>
      <c r="O148" s="29" t="str">
        <f>IF(N148&lt;=N$133,VLOOKUP(N148,申込一覧表!$AL$68:$AP$127,5,0),"")</f>
        <v/>
      </c>
      <c r="V148" s="16" t="str">
        <f t="shared" si="155"/>
        <v/>
      </c>
      <c r="W148" s="16" t="str">
        <f t="shared" si="156"/>
        <v/>
      </c>
      <c r="X148" s="16" t="str">
        <f t="shared" si="157"/>
        <v/>
      </c>
      <c r="Y148" s="16" t="str">
        <f t="shared" si="158"/>
        <v/>
      </c>
      <c r="Z148" s="16" t="str">
        <f t="shared" si="159"/>
        <v/>
      </c>
      <c r="AA148" s="16" t="str">
        <f t="shared" si="160"/>
        <v/>
      </c>
      <c r="AB148" s="16" t="str">
        <f t="shared" si="161"/>
        <v/>
      </c>
      <c r="AC148" s="16" t="str">
        <f t="shared" si="162"/>
        <v/>
      </c>
      <c r="AD148" s="16" t="str">
        <f t="shared" si="163"/>
        <v/>
      </c>
      <c r="AE148" s="16" t="str">
        <f t="shared" si="164"/>
        <v/>
      </c>
      <c r="AF148" s="16" t="str">
        <f t="shared" si="165"/>
        <v/>
      </c>
      <c r="AG148" s="16" t="str">
        <f t="shared" si="166"/>
        <v/>
      </c>
    </row>
    <row r="149" spans="12:33" ht="14.25" customHeight="1" x14ac:dyDescent="0.15">
      <c r="L149" s="16">
        <v>16</v>
      </c>
      <c r="M149" s="29" t="str">
        <f t="shared" si="167"/>
        <v/>
      </c>
      <c r="N149" s="16">
        <v>16</v>
      </c>
      <c r="O149" s="29" t="str">
        <f>IF(N149&lt;=N$133,VLOOKUP(N149,申込一覧表!$AL$68:$AP$127,5,0),"")</f>
        <v/>
      </c>
      <c r="V149" s="16" t="str">
        <f t="shared" si="155"/>
        <v/>
      </c>
      <c r="W149" s="16" t="str">
        <f t="shared" si="156"/>
        <v/>
      </c>
      <c r="X149" s="16" t="str">
        <f t="shared" si="157"/>
        <v/>
      </c>
      <c r="Y149" s="16" t="str">
        <f t="shared" si="158"/>
        <v/>
      </c>
      <c r="Z149" s="16" t="str">
        <f t="shared" si="159"/>
        <v/>
      </c>
      <c r="AA149" s="16" t="str">
        <f t="shared" si="160"/>
        <v/>
      </c>
      <c r="AB149" s="16" t="str">
        <f t="shared" si="161"/>
        <v/>
      </c>
      <c r="AC149" s="16" t="str">
        <f t="shared" si="162"/>
        <v/>
      </c>
      <c r="AD149" s="16" t="str">
        <f t="shared" si="163"/>
        <v/>
      </c>
      <c r="AE149" s="16" t="str">
        <f t="shared" si="164"/>
        <v/>
      </c>
      <c r="AF149" s="16" t="str">
        <f t="shared" si="165"/>
        <v/>
      </c>
      <c r="AG149" s="16" t="str">
        <f t="shared" si="166"/>
        <v/>
      </c>
    </row>
    <row r="150" spans="12:33" ht="14.25" customHeight="1" x14ac:dyDescent="0.15">
      <c r="L150" s="16">
        <v>17</v>
      </c>
      <c r="M150" s="29" t="str">
        <f t="shared" si="167"/>
        <v/>
      </c>
      <c r="N150" s="16">
        <v>17</v>
      </c>
      <c r="O150" s="29" t="str">
        <f>IF(N150&lt;=N$133,VLOOKUP(N150,申込一覧表!$AL$68:$AP$127,5,0),"")</f>
        <v/>
      </c>
      <c r="V150" s="16" t="str">
        <f t="shared" si="155"/>
        <v/>
      </c>
      <c r="W150" s="16" t="str">
        <f t="shared" si="156"/>
        <v/>
      </c>
      <c r="X150" s="16" t="str">
        <f t="shared" si="157"/>
        <v/>
      </c>
      <c r="Y150" s="16" t="str">
        <f t="shared" si="158"/>
        <v/>
      </c>
      <c r="Z150" s="16" t="str">
        <f t="shared" si="159"/>
        <v/>
      </c>
      <c r="AA150" s="16" t="str">
        <f t="shared" si="160"/>
        <v/>
      </c>
      <c r="AB150" s="16" t="str">
        <f t="shared" si="161"/>
        <v/>
      </c>
      <c r="AC150" s="16" t="str">
        <f t="shared" si="162"/>
        <v/>
      </c>
      <c r="AD150" s="16" t="str">
        <f t="shared" si="163"/>
        <v/>
      </c>
      <c r="AE150" s="16" t="str">
        <f t="shared" si="164"/>
        <v/>
      </c>
      <c r="AF150" s="16" t="str">
        <f t="shared" si="165"/>
        <v/>
      </c>
      <c r="AG150" s="16" t="str">
        <f t="shared" si="166"/>
        <v/>
      </c>
    </row>
    <row r="151" spans="12:33" ht="14.25" customHeight="1" x14ac:dyDescent="0.15">
      <c r="L151" s="16">
        <v>18</v>
      </c>
      <c r="M151" s="29" t="str">
        <f t="shared" si="167"/>
        <v/>
      </c>
      <c r="N151" s="16">
        <v>18</v>
      </c>
      <c r="O151" s="29" t="str">
        <f>IF(N151&lt;=N$133,VLOOKUP(N151,申込一覧表!$AL$68:$AP$127,5,0),"")</f>
        <v/>
      </c>
      <c r="V151" s="16" t="str">
        <f t="shared" si="155"/>
        <v/>
      </c>
      <c r="W151" s="16" t="str">
        <f t="shared" si="156"/>
        <v/>
      </c>
      <c r="X151" s="16" t="str">
        <f t="shared" si="157"/>
        <v/>
      </c>
      <c r="Y151" s="16" t="str">
        <f t="shared" si="158"/>
        <v/>
      </c>
      <c r="Z151" s="16" t="str">
        <f t="shared" si="159"/>
        <v/>
      </c>
      <c r="AA151" s="16" t="str">
        <f t="shared" si="160"/>
        <v/>
      </c>
      <c r="AB151" s="16" t="str">
        <f t="shared" si="161"/>
        <v/>
      </c>
      <c r="AC151" s="16" t="str">
        <f t="shared" si="162"/>
        <v/>
      </c>
      <c r="AD151" s="16" t="str">
        <f t="shared" si="163"/>
        <v/>
      </c>
      <c r="AE151" s="16" t="str">
        <f t="shared" si="164"/>
        <v/>
      </c>
      <c r="AF151" s="16" t="str">
        <f t="shared" si="165"/>
        <v/>
      </c>
      <c r="AG151" s="16" t="str">
        <f t="shared" si="166"/>
        <v/>
      </c>
    </row>
    <row r="152" spans="12:33" ht="14.25" customHeight="1" x14ac:dyDescent="0.15">
      <c r="L152" s="16">
        <v>19</v>
      </c>
      <c r="M152" s="29" t="str">
        <f t="shared" si="167"/>
        <v/>
      </c>
      <c r="N152" s="16">
        <v>19</v>
      </c>
      <c r="O152" s="29" t="str">
        <f>IF(N152&lt;=N$133,VLOOKUP(N152,申込一覧表!$AL$68:$AP$127,5,0),"")</f>
        <v/>
      </c>
      <c r="V152" s="16" t="str">
        <f t="shared" si="155"/>
        <v/>
      </c>
      <c r="W152" s="16" t="str">
        <f t="shared" si="156"/>
        <v/>
      </c>
      <c r="X152" s="16" t="str">
        <f t="shared" si="157"/>
        <v/>
      </c>
      <c r="Y152" s="16" t="str">
        <f t="shared" si="158"/>
        <v/>
      </c>
      <c r="Z152" s="16" t="str">
        <f t="shared" si="159"/>
        <v/>
      </c>
      <c r="AA152" s="16" t="str">
        <f t="shared" si="160"/>
        <v/>
      </c>
      <c r="AB152" s="16" t="str">
        <f t="shared" si="161"/>
        <v/>
      </c>
      <c r="AC152" s="16" t="str">
        <f t="shared" si="162"/>
        <v/>
      </c>
      <c r="AD152" s="16" t="str">
        <f t="shared" si="163"/>
        <v/>
      </c>
      <c r="AE152" s="16" t="str">
        <f t="shared" si="164"/>
        <v/>
      </c>
      <c r="AF152" s="16" t="str">
        <f t="shared" si="165"/>
        <v/>
      </c>
      <c r="AG152" s="16" t="str">
        <f t="shared" si="166"/>
        <v/>
      </c>
    </row>
    <row r="153" spans="12:33" ht="14.25" customHeight="1" x14ac:dyDescent="0.15">
      <c r="L153" s="16">
        <v>20</v>
      </c>
      <c r="M153" s="29" t="str">
        <f t="shared" si="167"/>
        <v/>
      </c>
      <c r="N153" s="16">
        <v>20</v>
      </c>
      <c r="O153" s="29" t="str">
        <f>IF(N153&lt;=N$133,VLOOKUP(N153,申込一覧表!$AL$68:$AP$127,5,0),"")</f>
        <v/>
      </c>
      <c r="V153" s="16" t="str">
        <f t="shared" si="155"/>
        <v/>
      </c>
      <c r="W153" s="16" t="str">
        <f t="shared" si="156"/>
        <v/>
      </c>
      <c r="X153" s="16" t="str">
        <f t="shared" si="157"/>
        <v/>
      </c>
      <c r="Y153" s="16" t="str">
        <f t="shared" si="158"/>
        <v/>
      </c>
      <c r="Z153" s="16" t="str">
        <f t="shared" si="159"/>
        <v/>
      </c>
      <c r="AA153" s="16" t="str">
        <f t="shared" si="160"/>
        <v/>
      </c>
      <c r="AB153" s="16" t="str">
        <f t="shared" si="161"/>
        <v/>
      </c>
      <c r="AC153" s="16" t="str">
        <f t="shared" si="162"/>
        <v/>
      </c>
      <c r="AD153" s="16" t="str">
        <f t="shared" si="163"/>
        <v/>
      </c>
      <c r="AE153" s="16" t="str">
        <f t="shared" si="164"/>
        <v/>
      </c>
      <c r="AF153" s="16" t="str">
        <f t="shared" si="165"/>
        <v/>
      </c>
      <c r="AG153" s="16" t="str">
        <f t="shared" si="166"/>
        <v/>
      </c>
    </row>
    <row r="154" spans="12:33" ht="14.25" customHeight="1" x14ac:dyDescent="0.15">
      <c r="L154" s="16">
        <v>21</v>
      </c>
      <c r="M154" s="29" t="str">
        <f t="shared" si="167"/>
        <v/>
      </c>
      <c r="N154" s="16">
        <v>21</v>
      </c>
      <c r="O154" s="29" t="str">
        <f>IF(N154&lt;=N$133,VLOOKUP(N154,申込一覧表!$AL$68:$AP$127,5,0),"")</f>
        <v/>
      </c>
      <c r="V154" s="16" t="str">
        <f t="shared" si="155"/>
        <v/>
      </c>
      <c r="W154" s="16" t="str">
        <f t="shared" si="156"/>
        <v/>
      </c>
      <c r="X154" s="16" t="str">
        <f t="shared" si="157"/>
        <v/>
      </c>
      <c r="Y154" s="16" t="str">
        <f t="shared" si="158"/>
        <v/>
      </c>
      <c r="Z154" s="16" t="str">
        <f t="shared" si="159"/>
        <v/>
      </c>
      <c r="AA154" s="16" t="str">
        <f t="shared" si="160"/>
        <v/>
      </c>
      <c r="AB154" s="16" t="str">
        <f t="shared" si="161"/>
        <v/>
      </c>
      <c r="AC154" s="16" t="str">
        <f t="shared" si="162"/>
        <v/>
      </c>
      <c r="AD154" s="16" t="str">
        <f t="shared" si="163"/>
        <v/>
      </c>
      <c r="AE154" s="16" t="str">
        <f t="shared" si="164"/>
        <v/>
      </c>
      <c r="AF154" s="16" t="str">
        <f t="shared" si="165"/>
        <v/>
      </c>
      <c r="AG154" s="16" t="str">
        <f t="shared" si="166"/>
        <v/>
      </c>
    </row>
    <row r="155" spans="12:33" ht="14.25" customHeight="1" x14ac:dyDescent="0.15">
      <c r="L155" s="16">
        <v>22</v>
      </c>
      <c r="M155" s="29" t="str">
        <f t="shared" si="167"/>
        <v/>
      </c>
      <c r="N155" s="16">
        <v>22</v>
      </c>
      <c r="O155" s="29" t="str">
        <f>IF(N155&lt;=N$133,VLOOKUP(N155,申込一覧表!$AL$68:$AP$127,5,0),"")</f>
        <v/>
      </c>
      <c r="V155" s="16" t="str">
        <f t="shared" si="155"/>
        <v/>
      </c>
      <c r="W155" s="16" t="str">
        <f t="shared" si="156"/>
        <v/>
      </c>
      <c r="X155" s="16" t="str">
        <f t="shared" si="157"/>
        <v/>
      </c>
      <c r="Y155" s="16" t="str">
        <f t="shared" si="158"/>
        <v/>
      </c>
      <c r="Z155" s="16" t="str">
        <f t="shared" si="159"/>
        <v/>
      </c>
      <c r="AA155" s="16" t="str">
        <f t="shared" si="160"/>
        <v/>
      </c>
      <c r="AB155" s="16" t="str">
        <f t="shared" si="161"/>
        <v/>
      </c>
      <c r="AC155" s="16" t="str">
        <f t="shared" si="162"/>
        <v/>
      </c>
      <c r="AD155" s="16" t="str">
        <f t="shared" si="163"/>
        <v/>
      </c>
      <c r="AE155" s="16" t="str">
        <f t="shared" si="164"/>
        <v/>
      </c>
      <c r="AF155" s="16" t="str">
        <f t="shared" si="165"/>
        <v/>
      </c>
      <c r="AG155" s="16" t="str">
        <f t="shared" si="166"/>
        <v/>
      </c>
    </row>
    <row r="156" spans="12:33" ht="14.25" customHeight="1" x14ac:dyDescent="0.15">
      <c r="L156" s="16">
        <v>23</v>
      </c>
      <c r="M156" s="29" t="str">
        <f t="shared" si="167"/>
        <v/>
      </c>
      <c r="N156" s="16">
        <v>23</v>
      </c>
      <c r="O156" s="29" t="str">
        <f>IF(N156&lt;=N$133,VLOOKUP(N156,申込一覧表!$AL$68:$AP$127,5,0),"")</f>
        <v/>
      </c>
      <c r="V156" s="16" t="str">
        <f t="shared" si="155"/>
        <v/>
      </c>
      <c r="W156" s="16" t="str">
        <f t="shared" si="156"/>
        <v/>
      </c>
      <c r="X156" s="16" t="str">
        <f t="shared" si="157"/>
        <v/>
      </c>
      <c r="Y156" s="16" t="str">
        <f t="shared" si="158"/>
        <v/>
      </c>
      <c r="Z156" s="16" t="str">
        <f t="shared" si="159"/>
        <v/>
      </c>
      <c r="AA156" s="16" t="str">
        <f t="shared" si="160"/>
        <v/>
      </c>
      <c r="AB156" s="16" t="str">
        <f t="shared" si="161"/>
        <v/>
      </c>
      <c r="AC156" s="16" t="str">
        <f t="shared" si="162"/>
        <v/>
      </c>
      <c r="AD156" s="16" t="str">
        <f t="shared" si="163"/>
        <v/>
      </c>
      <c r="AE156" s="16" t="str">
        <f t="shared" si="164"/>
        <v/>
      </c>
      <c r="AF156" s="16" t="str">
        <f t="shared" si="165"/>
        <v/>
      </c>
      <c r="AG156" s="16" t="str">
        <f t="shared" si="166"/>
        <v/>
      </c>
    </row>
    <row r="157" spans="12:33" ht="14.25" customHeight="1" x14ac:dyDescent="0.15">
      <c r="L157" s="16">
        <v>24</v>
      </c>
      <c r="M157" s="29" t="str">
        <f t="shared" si="167"/>
        <v/>
      </c>
      <c r="N157" s="16">
        <v>24</v>
      </c>
      <c r="O157" s="29" t="str">
        <f>IF(N157&lt;=N$133,VLOOKUP(N157,申込一覧表!$AL$68:$AP$127,5,0),"")</f>
        <v/>
      </c>
      <c r="V157" s="16" t="str">
        <f t="shared" ref="V157:V191" si="168">IF(G157="","",VLOOKUP(G157,$O$7:$P$132,2,0))</f>
        <v/>
      </c>
      <c r="W157" s="16" t="str">
        <f t="shared" ref="W157:W191" si="169">IF(H157="","",VLOOKUP(H157,$O$7:$P$132,2,0))</f>
        <v/>
      </c>
      <c r="X157" s="16" t="str">
        <f t="shared" ref="X157:X191" si="170">IF(I157="","",VLOOKUP(I157,$O$7:$P$132,2,0))</f>
        <v/>
      </c>
      <c r="Y157" s="16" t="str">
        <f t="shared" ref="Y157:Y191" si="171">IF(J157="","",VLOOKUP(J157,$O$7:$P$132,2,0))</f>
        <v/>
      </c>
      <c r="Z157" s="16" t="str">
        <f t="shared" ref="Z157:Z191" si="172">IF(G157="","",VLOOKUP(G157,$O$7:$Q$132,3,0))</f>
        <v/>
      </c>
      <c r="AA157" s="16" t="str">
        <f t="shared" ref="AA157:AA191" si="173">IF(H157="","",VLOOKUP(H157,$O$7:$Q$132,3,0))</f>
        <v/>
      </c>
      <c r="AB157" s="16" t="str">
        <f t="shared" ref="AB157:AB191" si="174">IF(I157="","",VLOOKUP(I157,$O$7:$Q$132,3,0))</f>
        <v/>
      </c>
      <c r="AC157" s="16" t="str">
        <f t="shared" ref="AC157:AC191" si="175">IF(J157="","",VLOOKUP(J157,$O$7:$Q$132,3,0))</f>
        <v/>
      </c>
      <c r="AD157" s="16" t="str">
        <f t="shared" ref="AD157:AD191" si="176">IF(G157="","",VLOOKUP(G157,$O$7:$U$132,7,0))</f>
        <v/>
      </c>
      <c r="AE157" s="16" t="str">
        <f t="shared" ref="AE157:AE191" si="177">IF(H157="","",VLOOKUP(H157,$O$7:$U$132,7,0))</f>
        <v/>
      </c>
      <c r="AF157" s="16" t="str">
        <f t="shared" ref="AF157:AF191" si="178">IF(I157="","",VLOOKUP(I157,$O$7:$U$132,7,0))</f>
        <v/>
      </c>
      <c r="AG157" s="16" t="str">
        <f t="shared" ref="AG157:AG191" si="179">IF(J157="","",VLOOKUP(J157,$O$7:$U$132,7,0))</f>
        <v/>
      </c>
    </row>
    <row r="158" spans="12:33" ht="14.25" customHeight="1" x14ac:dyDescent="0.15">
      <c r="L158" s="16">
        <v>25</v>
      </c>
      <c r="M158" s="29" t="str">
        <f t="shared" si="167"/>
        <v/>
      </c>
      <c r="N158" s="16">
        <v>25</v>
      </c>
      <c r="O158" s="29" t="str">
        <f>IF(N158&lt;=N$133,VLOOKUP(N158,申込一覧表!$AL$68:$AP$127,5,0),"")</f>
        <v/>
      </c>
      <c r="V158" s="16" t="str">
        <f t="shared" si="168"/>
        <v/>
      </c>
      <c r="W158" s="16" t="str">
        <f t="shared" si="169"/>
        <v/>
      </c>
      <c r="X158" s="16" t="str">
        <f t="shared" si="170"/>
        <v/>
      </c>
      <c r="Y158" s="16" t="str">
        <f t="shared" si="171"/>
        <v/>
      </c>
      <c r="Z158" s="16" t="str">
        <f t="shared" si="172"/>
        <v/>
      </c>
      <c r="AA158" s="16" t="str">
        <f t="shared" si="173"/>
        <v/>
      </c>
      <c r="AB158" s="16" t="str">
        <f t="shared" si="174"/>
        <v/>
      </c>
      <c r="AC158" s="16" t="str">
        <f t="shared" si="175"/>
        <v/>
      </c>
      <c r="AD158" s="16" t="str">
        <f t="shared" si="176"/>
        <v/>
      </c>
      <c r="AE158" s="16" t="str">
        <f t="shared" si="177"/>
        <v/>
      </c>
      <c r="AF158" s="16" t="str">
        <f t="shared" si="178"/>
        <v/>
      </c>
      <c r="AG158" s="16" t="str">
        <f t="shared" si="179"/>
        <v/>
      </c>
    </row>
    <row r="159" spans="12:33" ht="14.25" customHeight="1" x14ac:dyDescent="0.15">
      <c r="L159" s="16">
        <v>26</v>
      </c>
      <c r="M159" s="29" t="str">
        <f t="shared" ref="M159:M193" si="180">IF(Q33=0,O33,"")</f>
        <v/>
      </c>
      <c r="N159" s="16">
        <v>26</v>
      </c>
      <c r="O159" s="29" t="str">
        <f>IF(N159&lt;=N$133,VLOOKUP(N159,申込一覧表!$AL$68:$AP$127,5,0),"")</f>
        <v/>
      </c>
      <c r="V159" s="16" t="str">
        <f t="shared" si="168"/>
        <v/>
      </c>
      <c r="W159" s="16" t="str">
        <f t="shared" si="169"/>
        <v/>
      </c>
      <c r="X159" s="16" t="str">
        <f t="shared" si="170"/>
        <v/>
      </c>
      <c r="Y159" s="16" t="str">
        <f t="shared" si="171"/>
        <v/>
      </c>
      <c r="Z159" s="16" t="str">
        <f t="shared" si="172"/>
        <v/>
      </c>
      <c r="AA159" s="16" t="str">
        <f t="shared" si="173"/>
        <v/>
      </c>
      <c r="AB159" s="16" t="str">
        <f t="shared" si="174"/>
        <v/>
      </c>
      <c r="AC159" s="16" t="str">
        <f t="shared" si="175"/>
        <v/>
      </c>
      <c r="AD159" s="16" t="str">
        <f t="shared" si="176"/>
        <v/>
      </c>
      <c r="AE159" s="16" t="str">
        <f t="shared" si="177"/>
        <v/>
      </c>
      <c r="AF159" s="16" t="str">
        <f t="shared" si="178"/>
        <v/>
      </c>
      <c r="AG159" s="16" t="str">
        <f t="shared" si="179"/>
        <v/>
      </c>
    </row>
    <row r="160" spans="12:33" ht="14.25" customHeight="1" x14ac:dyDescent="0.15">
      <c r="L160" s="16">
        <v>27</v>
      </c>
      <c r="M160" s="29" t="str">
        <f t="shared" si="180"/>
        <v/>
      </c>
      <c r="N160" s="16">
        <v>27</v>
      </c>
      <c r="O160" s="29" t="str">
        <f>IF(N160&lt;=N$133,VLOOKUP(N160,申込一覧表!$AL$68:$AP$127,5,0),"")</f>
        <v/>
      </c>
      <c r="V160" s="16" t="str">
        <f t="shared" si="168"/>
        <v/>
      </c>
      <c r="W160" s="16" t="str">
        <f t="shared" si="169"/>
        <v/>
      </c>
      <c r="X160" s="16" t="str">
        <f t="shared" si="170"/>
        <v/>
      </c>
      <c r="Y160" s="16" t="str">
        <f t="shared" si="171"/>
        <v/>
      </c>
      <c r="Z160" s="16" t="str">
        <f t="shared" si="172"/>
        <v/>
      </c>
      <c r="AA160" s="16" t="str">
        <f t="shared" si="173"/>
        <v/>
      </c>
      <c r="AB160" s="16" t="str">
        <f t="shared" si="174"/>
        <v/>
      </c>
      <c r="AC160" s="16" t="str">
        <f t="shared" si="175"/>
        <v/>
      </c>
      <c r="AD160" s="16" t="str">
        <f t="shared" si="176"/>
        <v/>
      </c>
      <c r="AE160" s="16" t="str">
        <f t="shared" si="177"/>
        <v/>
      </c>
      <c r="AF160" s="16" t="str">
        <f t="shared" si="178"/>
        <v/>
      </c>
      <c r="AG160" s="16" t="str">
        <f t="shared" si="179"/>
        <v/>
      </c>
    </row>
    <row r="161" spans="12:33" ht="14.25" customHeight="1" x14ac:dyDescent="0.15">
      <c r="L161" s="16">
        <v>28</v>
      </c>
      <c r="M161" s="29" t="str">
        <f t="shared" si="180"/>
        <v/>
      </c>
      <c r="N161" s="16">
        <v>28</v>
      </c>
      <c r="O161" s="29" t="str">
        <f>IF(N161&lt;=N$133,VLOOKUP(N161,申込一覧表!$AL$68:$AP$127,5,0),"")</f>
        <v/>
      </c>
      <c r="V161" s="16" t="str">
        <f t="shared" si="168"/>
        <v/>
      </c>
      <c r="W161" s="16" t="str">
        <f t="shared" si="169"/>
        <v/>
      </c>
      <c r="X161" s="16" t="str">
        <f t="shared" si="170"/>
        <v/>
      </c>
      <c r="Y161" s="16" t="str">
        <f t="shared" si="171"/>
        <v/>
      </c>
      <c r="Z161" s="16" t="str">
        <f t="shared" si="172"/>
        <v/>
      </c>
      <c r="AA161" s="16" t="str">
        <f t="shared" si="173"/>
        <v/>
      </c>
      <c r="AB161" s="16" t="str">
        <f t="shared" si="174"/>
        <v/>
      </c>
      <c r="AC161" s="16" t="str">
        <f t="shared" si="175"/>
        <v/>
      </c>
      <c r="AD161" s="16" t="str">
        <f t="shared" si="176"/>
        <v/>
      </c>
      <c r="AE161" s="16" t="str">
        <f t="shared" si="177"/>
        <v/>
      </c>
      <c r="AF161" s="16" t="str">
        <f t="shared" si="178"/>
        <v/>
      </c>
      <c r="AG161" s="16" t="str">
        <f t="shared" si="179"/>
        <v/>
      </c>
    </row>
    <row r="162" spans="12:33" ht="14.25" customHeight="1" x14ac:dyDescent="0.15">
      <c r="L162" s="16">
        <v>29</v>
      </c>
      <c r="M162" s="29" t="str">
        <f t="shared" si="180"/>
        <v/>
      </c>
      <c r="N162" s="16">
        <v>29</v>
      </c>
      <c r="O162" s="29" t="str">
        <f>IF(N162&lt;=N$133,VLOOKUP(N162,申込一覧表!$AL$68:$AP$127,5,0),"")</f>
        <v/>
      </c>
      <c r="V162" s="16" t="str">
        <f t="shared" si="168"/>
        <v/>
      </c>
      <c r="W162" s="16" t="str">
        <f t="shared" si="169"/>
        <v/>
      </c>
      <c r="X162" s="16" t="str">
        <f t="shared" si="170"/>
        <v/>
      </c>
      <c r="Y162" s="16" t="str">
        <f t="shared" si="171"/>
        <v/>
      </c>
      <c r="Z162" s="16" t="str">
        <f t="shared" si="172"/>
        <v/>
      </c>
      <c r="AA162" s="16" t="str">
        <f t="shared" si="173"/>
        <v/>
      </c>
      <c r="AB162" s="16" t="str">
        <f t="shared" si="174"/>
        <v/>
      </c>
      <c r="AC162" s="16" t="str">
        <f t="shared" si="175"/>
        <v/>
      </c>
      <c r="AD162" s="16" t="str">
        <f t="shared" si="176"/>
        <v/>
      </c>
      <c r="AE162" s="16" t="str">
        <f t="shared" si="177"/>
        <v/>
      </c>
      <c r="AF162" s="16" t="str">
        <f t="shared" si="178"/>
        <v/>
      </c>
      <c r="AG162" s="16" t="str">
        <f t="shared" si="179"/>
        <v/>
      </c>
    </row>
    <row r="163" spans="12:33" ht="14.25" customHeight="1" x14ac:dyDescent="0.15">
      <c r="L163" s="16">
        <v>30</v>
      </c>
      <c r="M163" s="29" t="str">
        <f t="shared" si="180"/>
        <v/>
      </c>
      <c r="N163" s="16">
        <v>30</v>
      </c>
      <c r="O163" s="29" t="str">
        <f>IF(N163&lt;=N$133,VLOOKUP(N163,申込一覧表!$AL$68:$AP$127,5,0),"")</f>
        <v/>
      </c>
      <c r="V163" s="16" t="str">
        <f t="shared" si="168"/>
        <v/>
      </c>
      <c r="W163" s="16" t="str">
        <f t="shared" si="169"/>
        <v/>
      </c>
      <c r="X163" s="16" t="str">
        <f t="shared" si="170"/>
        <v/>
      </c>
      <c r="Y163" s="16" t="str">
        <f t="shared" si="171"/>
        <v/>
      </c>
      <c r="Z163" s="16" t="str">
        <f t="shared" si="172"/>
        <v/>
      </c>
      <c r="AA163" s="16" t="str">
        <f t="shared" si="173"/>
        <v/>
      </c>
      <c r="AB163" s="16" t="str">
        <f t="shared" si="174"/>
        <v/>
      </c>
      <c r="AC163" s="16" t="str">
        <f t="shared" si="175"/>
        <v/>
      </c>
      <c r="AD163" s="16" t="str">
        <f t="shared" si="176"/>
        <v/>
      </c>
      <c r="AE163" s="16" t="str">
        <f t="shared" si="177"/>
        <v/>
      </c>
      <c r="AF163" s="16" t="str">
        <f t="shared" si="178"/>
        <v/>
      </c>
      <c r="AG163" s="16" t="str">
        <f t="shared" si="179"/>
        <v/>
      </c>
    </row>
    <row r="164" spans="12:33" ht="14.25" customHeight="1" x14ac:dyDescent="0.15">
      <c r="L164" s="16">
        <v>31</v>
      </c>
      <c r="M164" s="29" t="str">
        <f t="shared" si="180"/>
        <v/>
      </c>
      <c r="N164" s="16">
        <v>31</v>
      </c>
      <c r="O164" s="29" t="str">
        <f>IF(N164&lt;=N$133,VLOOKUP(N164,申込一覧表!$AL$68:$AP$127,5,0),"")</f>
        <v/>
      </c>
      <c r="V164" s="16" t="str">
        <f t="shared" si="168"/>
        <v/>
      </c>
      <c r="W164" s="16" t="str">
        <f t="shared" si="169"/>
        <v/>
      </c>
      <c r="X164" s="16" t="str">
        <f t="shared" si="170"/>
        <v/>
      </c>
      <c r="Y164" s="16" t="str">
        <f t="shared" si="171"/>
        <v/>
      </c>
      <c r="Z164" s="16" t="str">
        <f t="shared" si="172"/>
        <v/>
      </c>
      <c r="AA164" s="16" t="str">
        <f t="shared" si="173"/>
        <v/>
      </c>
      <c r="AB164" s="16" t="str">
        <f t="shared" si="174"/>
        <v/>
      </c>
      <c r="AC164" s="16" t="str">
        <f t="shared" si="175"/>
        <v/>
      </c>
      <c r="AD164" s="16" t="str">
        <f t="shared" si="176"/>
        <v/>
      </c>
      <c r="AE164" s="16" t="str">
        <f t="shared" si="177"/>
        <v/>
      </c>
      <c r="AF164" s="16" t="str">
        <f t="shared" si="178"/>
        <v/>
      </c>
      <c r="AG164" s="16" t="str">
        <f t="shared" si="179"/>
        <v/>
      </c>
    </row>
    <row r="165" spans="12:33" ht="14.25" customHeight="1" x14ac:dyDescent="0.15">
      <c r="L165" s="16">
        <v>32</v>
      </c>
      <c r="M165" s="29" t="str">
        <f t="shared" si="180"/>
        <v/>
      </c>
      <c r="N165" s="16">
        <v>32</v>
      </c>
      <c r="O165" s="29" t="str">
        <f>IF(N165&lt;=N$133,VLOOKUP(N165,申込一覧表!$AL$68:$AP$127,5,0),"")</f>
        <v/>
      </c>
      <c r="V165" s="16" t="str">
        <f t="shared" si="168"/>
        <v/>
      </c>
      <c r="W165" s="16" t="str">
        <f t="shared" si="169"/>
        <v/>
      </c>
      <c r="X165" s="16" t="str">
        <f t="shared" si="170"/>
        <v/>
      </c>
      <c r="Y165" s="16" t="str">
        <f t="shared" si="171"/>
        <v/>
      </c>
      <c r="Z165" s="16" t="str">
        <f t="shared" si="172"/>
        <v/>
      </c>
      <c r="AA165" s="16" t="str">
        <f t="shared" si="173"/>
        <v/>
      </c>
      <c r="AB165" s="16" t="str">
        <f t="shared" si="174"/>
        <v/>
      </c>
      <c r="AC165" s="16" t="str">
        <f t="shared" si="175"/>
        <v/>
      </c>
      <c r="AD165" s="16" t="str">
        <f t="shared" si="176"/>
        <v/>
      </c>
      <c r="AE165" s="16" t="str">
        <f t="shared" si="177"/>
        <v/>
      </c>
      <c r="AF165" s="16" t="str">
        <f t="shared" si="178"/>
        <v/>
      </c>
      <c r="AG165" s="16" t="str">
        <f t="shared" si="179"/>
        <v/>
      </c>
    </row>
    <row r="166" spans="12:33" ht="14.25" customHeight="1" x14ac:dyDescent="0.15">
      <c r="L166" s="16">
        <v>33</v>
      </c>
      <c r="M166" s="29" t="str">
        <f t="shared" si="180"/>
        <v/>
      </c>
      <c r="N166" s="16">
        <v>33</v>
      </c>
      <c r="O166" s="29" t="str">
        <f>IF(N166&lt;=N$133,VLOOKUP(N166,申込一覧表!$AL$68:$AP$127,5,0),"")</f>
        <v/>
      </c>
      <c r="V166" s="16" t="str">
        <f t="shared" si="168"/>
        <v/>
      </c>
      <c r="W166" s="16" t="str">
        <f t="shared" si="169"/>
        <v/>
      </c>
      <c r="X166" s="16" t="str">
        <f t="shared" si="170"/>
        <v/>
      </c>
      <c r="Y166" s="16" t="str">
        <f t="shared" si="171"/>
        <v/>
      </c>
      <c r="Z166" s="16" t="str">
        <f t="shared" si="172"/>
        <v/>
      </c>
      <c r="AA166" s="16" t="str">
        <f t="shared" si="173"/>
        <v/>
      </c>
      <c r="AB166" s="16" t="str">
        <f t="shared" si="174"/>
        <v/>
      </c>
      <c r="AC166" s="16" t="str">
        <f t="shared" si="175"/>
        <v/>
      </c>
      <c r="AD166" s="16" t="str">
        <f t="shared" si="176"/>
        <v/>
      </c>
      <c r="AE166" s="16" t="str">
        <f t="shared" si="177"/>
        <v/>
      </c>
      <c r="AF166" s="16" t="str">
        <f t="shared" si="178"/>
        <v/>
      </c>
      <c r="AG166" s="16" t="str">
        <f t="shared" si="179"/>
        <v/>
      </c>
    </row>
    <row r="167" spans="12:33" ht="14.25" customHeight="1" x14ac:dyDescent="0.15">
      <c r="L167" s="16">
        <v>34</v>
      </c>
      <c r="M167" s="29" t="str">
        <f t="shared" si="180"/>
        <v/>
      </c>
      <c r="N167" s="16">
        <v>34</v>
      </c>
      <c r="O167" s="29" t="str">
        <f>IF(N167&lt;=N$133,VLOOKUP(N167,申込一覧表!$AL$68:$AP$127,5,0),"")</f>
        <v/>
      </c>
      <c r="V167" s="16" t="str">
        <f t="shared" si="168"/>
        <v/>
      </c>
      <c r="W167" s="16" t="str">
        <f t="shared" si="169"/>
        <v/>
      </c>
      <c r="X167" s="16" t="str">
        <f t="shared" si="170"/>
        <v/>
      </c>
      <c r="Y167" s="16" t="str">
        <f t="shared" si="171"/>
        <v/>
      </c>
      <c r="Z167" s="16" t="str">
        <f t="shared" si="172"/>
        <v/>
      </c>
      <c r="AA167" s="16" t="str">
        <f t="shared" si="173"/>
        <v/>
      </c>
      <c r="AB167" s="16" t="str">
        <f t="shared" si="174"/>
        <v/>
      </c>
      <c r="AC167" s="16" t="str">
        <f t="shared" si="175"/>
        <v/>
      </c>
      <c r="AD167" s="16" t="str">
        <f t="shared" si="176"/>
        <v/>
      </c>
      <c r="AE167" s="16" t="str">
        <f t="shared" si="177"/>
        <v/>
      </c>
      <c r="AF167" s="16" t="str">
        <f t="shared" si="178"/>
        <v/>
      </c>
      <c r="AG167" s="16" t="str">
        <f t="shared" si="179"/>
        <v/>
      </c>
    </row>
    <row r="168" spans="12:33" ht="14.25" customHeight="1" x14ac:dyDescent="0.15">
      <c r="L168" s="16">
        <v>35</v>
      </c>
      <c r="M168" s="29" t="str">
        <f t="shared" si="180"/>
        <v/>
      </c>
      <c r="N168" s="16">
        <v>35</v>
      </c>
      <c r="O168" s="29" t="str">
        <f>IF(N168&lt;=N$133,VLOOKUP(N168,申込一覧表!$AL$68:$AP$127,5,0),"")</f>
        <v/>
      </c>
      <c r="V168" s="16" t="str">
        <f t="shared" si="168"/>
        <v/>
      </c>
      <c r="W168" s="16" t="str">
        <f t="shared" si="169"/>
        <v/>
      </c>
      <c r="X168" s="16" t="str">
        <f t="shared" si="170"/>
        <v/>
      </c>
      <c r="Y168" s="16" t="str">
        <f t="shared" si="171"/>
        <v/>
      </c>
      <c r="Z168" s="16" t="str">
        <f t="shared" si="172"/>
        <v/>
      </c>
      <c r="AA168" s="16" t="str">
        <f t="shared" si="173"/>
        <v/>
      </c>
      <c r="AB168" s="16" t="str">
        <f t="shared" si="174"/>
        <v/>
      </c>
      <c r="AC168" s="16" t="str">
        <f t="shared" si="175"/>
        <v/>
      </c>
      <c r="AD168" s="16" t="str">
        <f t="shared" si="176"/>
        <v/>
      </c>
      <c r="AE168" s="16" t="str">
        <f t="shared" si="177"/>
        <v/>
      </c>
      <c r="AF168" s="16" t="str">
        <f t="shared" si="178"/>
        <v/>
      </c>
      <c r="AG168" s="16" t="str">
        <f t="shared" si="179"/>
        <v/>
      </c>
    </row>
    <row r="169" spans="12:33" ht="14.25" customHeight="1" x14ac:dyDescent="0.15">
      <c r="L169" s="16">
        <v>36</v>
      </c>
      <c r="M169" s="29" t="str">
        <f t="shared" si="180"/>
        <v/>
      </c>
      <c r="N169" s="16">
        <v>36</v>
      </c>
      <c r="O169" s="29" t="str">
        <f>IF(N169&lt;=N$133,VLOOKUP(N169,申込一覧表!$AL$68:$AP$127,5,0),"")</f>
        <v/>
      </c>
      <c r="V169" s="16" t="str">
        <f t="shared" si="168"/>
        <v/>
      </c>
      <c r="W169" s="16" t="str">
        <f t="shared" si="169"/>
        <v/>
      </c>
      <c r="X169" s="16" t="str">
        <f t="shared" si="170"/>
        <v/>
      </c>
      <c r="Y169" s="16" t="str">
        <f t="shared" si="171"/>
        <v/>
      </c>
      <c r="Z169" s="16" t="str">
        <f t="shared" si="172"/>
        <v/>
      </c>
      <c r="AA169" s="16" t="str">
        <f t="shared" si="173"/>
        <v/>
      </c>
      <c r="AB169" s="16" t="str">
        <f t="shared" si="174"/>
        <v/>
      </c>
      <c r="AC169" s="16" t="str">
        <f t="shared" si="175"/>
        <v/>
      </c>
      <c r="AD169" s="16" t="str">
        <f t="shared" si="176"/>
        <v/>
      </c>
      <c r="AE169" s="16" t="str">
        <f t="shared" si="177"/>
        <v/>
      </c>
      <c r="AF169" s="16" t="str">
        <f t="shared" si="178"/>
        <v/>
      </c>
      <c r="AG169" s="16" t="str">
        <f t="shared" si="179"/>
        <v/>
      </c>
    </row>
    <row r="170" spans="12:33" ht="14.25" customHeight="1" x14ac:dyDescent="0.15">
      <c r="L170" s="16">
        <v>37</v>
      </c>
      <c r="M170" s="29" t="str">
        <f t="shared" si="180"/>
        <v/>
      </c>
      <c r="N170" s="16">
        <v>37</v>
      </c>
      <c r="O170" s="29" t="str">
        <f>IF(N170&lt;=N$133,VLOOKUP(N170,申込一覧表!$AL$68:$AP$127,5,0),"")</f>
        <v/>
      </c>
      <c r="V170" s="16" t="str">
        <f t="shared" si="168"/>
        <v/>
      </c>
      <c r="W170" s="16" t="str">
        <f t="shared" si="169"/>
        <v/>
      </c>
      <c r="X170" s="16" t="str">
        <f t="shared" si="170"/>
        <v/>
      </c>
      <c r="Y170" s="16" t="str">
        <f t="shared" si="171"/>
        <v/>
      </c>
      <c r="Z170" s="16" t="str">
        <f t="shared" si="172"/>
        <v/>
      </c>
      <c r="AA170" s="16" t="str">
        <f t="shared" si="173"/>
        <v/>
      </c>
      <c r="AB170" s="16" t="str">
        <f t="shared" si="174"/>
        <v/>
      </c>
      <c r="AC170" s="16" t="str">
        <f t="shared" si="175"/>
        <v/>
      </c>
      <c r="AD170" s="16" t="str">
        <f t="shared" si="176"/>
        <v/>
      </c>
      <c r="AE170" s="16" t="str">
        <f t="shared" si="177"/>
        <v/>
      </c>
      <c r="AF170" s="16" t="str">
        <f t="shared" si="178"/>
        <v/>
      </c>
      <c r="AG170" s="16" t="str">
        <f t="shared" si="179"/>
        <v/>
      </c>
    </row>
    <row r="171" spans="12:33" ht="14.25" customHeight="1" x14ac:dyDescent="0.15">
      <c r="L171" s="16">
        <v>38</v>
      </c>
      <c r="M171" s="29" t="str">
        <f t="shared" si="180"/>
        <v/>
      </c>
      <c r="N171" s="16">
        <v>38</v>
      </c>
      <c r="O171" s="29" t="str">
        <f>IF(N171&lt;=N$133,VLOOKUP(N171,申込一覧表!$AL$68:$AP$127,5,0),"")</f>
        <v/>
      </c>
      <c r="V171" s="16" t="str">
        <f t="shared" si="168"/>
        <v/>
      </c>
      <c r="W171" s="16" t="str">
        <f t="shared" si="169"/>
        <v/>
      </c>
      <c r="X171" s="16" t="str">
        <f t="shared" si="170"/>
        <v/>
      </c>
      <c r="Y171" s="16" t="str">
        <f t="shared" si="171"/>
        <v/>
      </c>
      <c r="Z171" s="16" t="str">
        <f t="shared" si="172"/>
        <v/>
      </c>
      <c r="AA171" s="16" t="str">
        <f t="shared" si="173"/>
        <v/>
      </c>
      <c r="AB171" s="16" t="str">
        <f t="shared" si="174"/>
        <v/>
      </c>
      <c r="AC171" s="16" t="str">
        <f t="shared" si="175"/>
        <v/>
      </c>
      <c r="AD171" s="16" t="str">
        <f t="shared" si="176"/>
        <v/>
      </c>
      <c r="AE171" s="16" t="str">
        <f t="shared" si="177"/>
        <v/>
      </c>
      <c r="AF171" s="16" t="str">
        <f t="shared" si="178"/>
        <v/>
      </c>
      <c r="AG171" s="16" t="str">
        <f t="shared" si="179"/>
        <v/>
      </c>
    </row>
    <row r="172" spans="12:33" ht="14.25" customHeight="1" x14ac:dyDescent="0.15">
      <c r="L172" s="16">
        <v>39</v>
      </c>
      <c r="M172" s="29" t="str">
        <f t="shared" si="180"/>
        <v/>
      </c>
      <c r="N172" s="16">
        <v>39</v>
      </c>
      <c r="O172" s="29" t="str">
        <f>IF(N172&lt;=N$133,VLOOKUP(N172,申込一覧表!$AL$68:$AP$127,5,0),"")</f>
        <v/>
      </c>
      <c r="V172" s="16" t="str">
        <f t="shared" si="168"/>
        <v/>
      </c>
      <c r="W172" s="16" t="str">
        <f t="shared" si="169"/>
        <v/>
      </c>
      <c r="X172" s="16" t="str">
        <f t="shared" si="170"/>
        <v/>
      </c>
      <c r="Y172" s="16" t="str">
        <f t="shared" si="171"/>
        <v/>
      </c>
      <c r="Z172" s="16" t="str">
        <f t="shared" si="172"/>
        <v/>
      </c>
      <c r="AA172" s="16" t="str">
        <f t="shared" si="173"/>
        <v/>
      </c>
      <c r="AB172" s="16" t="str">
        <f t="shared" si="174"/>
        <v/>
      </c>
      <c r="AC172" s="16" t="str">
        <f t="shared" si="175"/>
        <v/>
      </c>
      <c r="AD172" s="16" t="str">
        <f t="shared" si="176"/>
        <v/>
      </c>
      <c r="AE172" s="16" t="str">
        <f t="shared" si="177"/>
        <v/>
      </c>
      <c r="AF172" s="16" t="str">
        <f t="shared" si="178"/>
        <v/>
      </c>
      <c r="AG172" s="16" t="str">
        <f t="shared" si="179"/>
        <v/>
      </c>
    </row>
    <row r="173" spans="12:33" ht="14.25" customHeight="1" x14ac:dyDescent="0.15">
      <c r="L173" s="16">
        <v>40</v>
      </c>
      <c r="M173" s="29" t="str">
        <f t="shared" si="180"/>
        <v/>
      </c>
      <c r="N173" s="16">
        <v>40</v>
      </c>
      <c r="O173" s="29" t="str">
        <f>IF(N173&lt;=N$133,VLOOKUP(N173,申込一覧表!$AL$68:$AP$127,5,0),"")</f>
        <v/>
      </c>
      <c r="V173" s="16" t="str">
        <f t="shared" si="168"/>
        <v/>
      </c>
      <c r="W173" s="16" t="str">
        <f t="shared" si="169"/>
        <v/>
      </c>
      <c r="X173" s="16" t="str">
        <f t="shared" si="170"/>
        <v/>
      </c>
      <c r="Y173" s="16" t="str">
        <f t="shared" si="171"/>
        <v/>
      </c>
      <c r="Z173" s="16" t="str">
        <f t="shared" si="172"/>
        <v/>
      </c>
      <c r="AA173" s="16" t="str">
        <f t="shared" si="173"/>
        <v/>
      </c>
      <c r="AB173" s="16" t="str">
        <f t="shared" si="174"/>
        <v/>
      </c>
      <c r="AC173" s="16" t="str">
        <f t="shared" si="175"/>
        <v/>
      </c>
      <c r="AD173" s="16" t="str">
        <f t="shared" si="176"/>
        <v/>
      </c>
      <c r="AE173" s="16" t="str">
        <f t="shared" si="177"/>
        <v/>
      </c>
      <c r="AF173" s="16" t="str">
        <f t="shared" si="178"/>
        <v/>
      </c>
      <c r="AG173" s="16" t="str">
        <f t="shared" si="179"/>
        <v/>
      </c>
    </row>
    <row r="174" spans="12:33" ht="14.25" customHeight="1" x14ac:dyDescent="0.15">
      <c r="L174" s="16">
        <v>41</v>
      </c>
      <c r="M174" s="29" t="str">
        <f t="shared" si="180"/>
        <v/>
      </c>
      <c r="N174" s="16">
        <v>41</v>
      </c>
      <c r="O174" s="29" t="str">
        <f>IF(N174&lt;=N$133,VLOOKUP(N174,申込一覧表!$AL$68:$AP$127,5,0),"")</f>
        <v/>
      </c>
      <c r="V174" s="16" t="str">
        <f t="shared" si="168"/>
        <v/>
      </c>
      <c r="W174" s="16" t="str">
        <f t="shared" si="169"/>
        <v/>
      </c>
      <c r="X174" s="16" t="str">
        <f t="shared" si="170"/>
        <v/>
      </c>
      <c r="Y174" s="16" t="str">
        <f t="shared" si="171"/>
        <v/>
      </c>
      <c r="Z174" s="16" t="str">
        <f t="shared" si="172"/>
        <v/>
      </c>
      <c r="AA174" s="16" t="str">
        <f t="shared" si="173"/>
        <v/>
      </c>
      <c r="AB174" s="16" t="str">
        <f t="shared" si="174"/>
        <v/>
      </c>
      <c r="AC174" s="16" t="str">
        <f t="shared" si="175"/>
        <v/>
      </c>
      <c r="AD174" s="16" t="str">
        <f t="shared" si="176"/>
        <v/>
      </c>
      <c r="AE174" s="16" t="str">
        <f t="shared" si="177"/>
        <v/>
      </c>
      <c r="AF174" s="16" t="str">
        <f t="shared" si="178"/>
        <v/>
      </c>
      <c r="AG174" s="16" t="str">
        <f t="shared" si="179"/>
        <v/>
      </c>
    </row>
    <row r="175" spans="12:33" ht="14.25" customHeight="1" x14ac:dyDescent="0.15">
      <c r="L175" s="16">
        <v>42</v>
      </c>
      <c r="M175" s="29" t="str">
        <f t="shared" si="180"/>
        <v/>
      </c>
      <c r="N175" s="16">
        <v>42</v>
      </c>
      <c r="O175" s="29" t="str">
        <f>IF(N175&lt;=N$133,VLOOKUP(N175,申込一覧表!$AL$68:$AP$127,5,0),"")</f>
        <v/>
      </c>
      <c r="V175" s="16" t="str">
        <f t="shared" si="168"/>
        <v/>
      </c>
      <c r="W175" s="16" t="str">
        <f t="shared" si="169"/>
        <v/>
      </c>
      <c r="X175" s="16" t="str">
        <f t="shared" si="170"/>
        <v/>
      </c>
      <c r="Y175" s="16" t="str">
        <f t="shared" si="171"/>
        <v/>
      </c>
      <c r="Z175" s="16" t="str">
        <f t="shared" si="172"/>
        <v/>
      </c>
      <c r="AA175" s="16" t="str">
        <f t="shared" si="173"/>
        <v/>
      </c>
      <c r="AB175" s="16" t="str">
        <f t="shared" si="174"/>
        <v/>
      </c>
      <c r="AC175" s="16" t="str">
        <f t="shared" si="175"/>
        <v/>
      </c>
      <c r="AD175" s="16" t="str">
        <f t="shared" si="176"/>
        <v/>
      </c>
      <c r="AE175" s="16" t="str">
        <f t="shared" si="177"/>
        <v/>
      </c>
      <c r="AF175" s="16" t="str">
        <f t="shared" si="178"/>
        <v/>
      </c>
      <c r="AG175" s="16" t="str">
        <f t="shared" si="179"/>
        <v/>
      </c>
    </row>
    <row r="176" spans="12:33" ht="14.25" customHeight="1" x14ac:dyDescent="0.15">
      <c r="L176" s="16">
        <v>43</v>
      </c>
      <c r="M176" s="29" t="str">
        <f t="shared" si="180"/>
        <v/>
      </c>
      <c r="N176" s="16">
        <v>43</v>
      </c>
      <c r="O176" s="29" t="str">
        <f>IF(N176&lt;=N$133,VLOOKUP(N176,申込一覧表!$AL$68:$AP$127,5,0),"")</f>
        <v/>
      </c>
      <c r="V176" s="16" t="str">
        <f t="shared" si="168"/>
        <v/>
      </c>
      <c r="W176" s="16" t="str">
        <f t="shared" si="169"/>
        <v/>
      </c>
      <c r="X176" s="16" t="str">
        <f t="shared" si="170"/>
        <v/>
      </c>
      <c r="Y176" s="16" t="str">
        <f t="shared" si="171"/>
        <v/>
      </c>
      <c r="Z176" s="16" t="str">
        <f t="shared" si="172"/>
        <v/>
      </c>
      <c r="AA176" s="16" t="str">
        <f t="shared" si="173"/>
        <v/>
      </c>
      <c r="AB176" s="16" t="str">
        <f t="shared" si="174"/>
        <v/>
      </c>
      <c r="AC176" s="16" t="str">
        <f t="shared" si="175"/>
        <v/>
      </c>
      <c r="AD176" s="16" t="str">
        <f t="shared" si="176"/>
        <v/>
      </c>
      <c r="AE176" s="16" t="str">
        <f t="shared" si="177"/>
        <v/>
      </c>
      <c r="AF176" s="16" t="str">
        <f t="shared" si="178"/>
        <v/>
      </c>
      <c r="AG176" s="16" t="str">
        <f t="shared" si="179"/>
        <v/>
      </c>
    </row>
    <row r="177" spans="12:33" ht="14.25" customHeight="1" x14ac:dyDescent="0.15">
      <c r="L177" s="16">
        <v>44</v>
      </c>
      <c r="M177" s="29" t="str">
        <f t="shared" si="180"/>
        <v/>
      </c>
      <c r="N177" s="16">
        <v>44</v>
      </c>
      <c r="O177" s="29" t="str">
        <f>IF(N177&lt;=N$133,VLOOKUP(N177,申込一覧表!$AL$68:$AP$127,5,0),"")</f>
        <v/>
      </c>
      <c r="V177" s="16" t="str">
        <f t="shared" si="168"/>
        <v/>
      </c>
      <c r="W177" s="16" t="str">
        <f t="shared" si="169"/>
        <v/>
      </c>
      <c r="X177" s="16" t="str">
        <f t="shared" si="170"/>
        <v/>
      </c>
      <c r="Y177" s="16" t="str">
        <f t="shared" si="171"/>
        <v/>
      </c>
      <c r="Z177" s="16" t="str">
        <f t="shared" si="172"/>
        <v/>
      </c>
      <c r="AA177" s="16" t="str">
        <f t="shared" si="173"/>
        <v/>
      </c>
      <c r="AB177" s="16" t="str">
        <f t="shared" si="174"/>
        <v/>
      </c>
      <c r="AC177" s="16" t="str">
        <f t="shared" si="175"/>
        <v/>
      </c>
      <c r="AD177" s="16" t="str">
        <f t="shared" si="176"/>
        <v/>
      </c>
      <c r="AE177" s="16" t="str">
        <f t="shared" si="177"/>
        <v/>
      </c>
      <c r="AF177" s="16" t="str">
        <f t="shared" si="178"/>
        <v/>
      </c>
      <c r="AG177" s="16" t="str">
        <f t="shared" si="179"/>
        <v/>
      </c>
    </row>
    <row r="178" spans="12:33" ht="14.25" customHeight="1" x14ac:dyDescent="0.15">
      <c r="L178" s="16">
        <v>45</v>
      </c>
      <c r="M178" s="29" t="str">
        <f t="shared" si="180"/>
        <v/>
      </c>
      <c r="N178" s="16">
        <v>45</v>
      </c>
      <c r="O178" s="29" t="str">
        <f>IF(N178&lt;=N$133,VLOOKUP(N178,申込一覧表!$AL$68:$AP$127,5,0),"")</f>
        <v/>
      </c>
      <c r="V178" s="16" t="str">
        <f t="shared" si="168"/>
        <v/>
      </c>
      <c r="W178" s="16" t="str">
        <f t="shared" si="169"/>
        <v/>
      </c>
      <c r="X178" s="16" t="str">
        <f t="shared" si="170"/>
        <v/>
      </c>
      <c r="Y178" s="16" t="str">
        <f t="shared" si="171"/>
        <v/>
      </c>
      <c r="Z178" s="16" t="str">
        <f t="shared" si="172"/>
        <v/>
      </c>
      <c r="AA178" s="16" t="str">
        <f t="shared" si="173"/>
        <v/>
      </c>
      <c r="AB178" s="16" t="str">
        <f t="shared" si="174"/>
        <v/>
      </c>
      <c r="AC178" s="16" t="str">
        <f t="shared" si="175"/>
        <v/>
      </c>
      <c r="AD178" s="16" t="str">
        <f t="shared" si="176"/>
        <v/>
      </c>
      <c r="AE178" s="16" t="str">
        <f t="shared" si="177"/>
        <v/>
      </c>
      <c r="AF178" s="16" t="str">
        <f t="shared" si="178"/>
        <v/>
      </c>
      <c r="AG178" s="16" t="str">
        <f t="shared" si="179"/>
        <v/>
      </c>
    </row>
    <row r="179" spans="12:33" ht="14.25" customHeight="1" x14ac:dyDescent="0.15">
      <c r="L179" s="16">
        <v>46</v>
      </c>
      <c r="M179" s="29" t="str">
        <f t="shared" si="180"/>
        <v/>
      </c>
      <c r="N179" s="16">
        <v>46</v>
      </c>
      <c r="O179" s="29" t="str">
        <f>IF(N179&lt;=N$133,VLOOKUP(N179,申込一覧表!$AL$68:$AP$127,5,0),"")</f>
        <v/>
      </c>
      <c r="V179" s="16" t="str">
        <f t="shared" si="168"/>
        <v/>
      </c>
      <c r="W179" s="16" t="str">
        <f t="shared" si="169"/>
        <v/>
      </c>
      <c r="X179" s="16" t="str">
        <f t="shared" si="170"/>
        <v/>
      </c>
      <c r="Y179" s="16" t="str">
        <f t="shared" si="171"/>
        <v/>
      </c>
      <c r="Z179" s="16" t="str">
        <f t="shared" si="172"/>
        <v/>
      </c>
      <c r="AA179" s="16" t="str">
        <f t="shared" si="173"/>
        <v/>
      </c>
      <c r="AB179" s="16" t="str">
        <f t="shared" si="174"/>
        <v/>
      </c>
      <c r="AC179" s="16" t="str">
        <f t="shared" si="175"/>
        <v/>
      </c>
      <c r="AD179" s="16" t="str">
        <f t="shared" si="176"/>
        <v/>
      </c>
      <c r="AE179" s="16" t="str">
        <f t="shared" si="177"/>
        <v/>
      </c>
      <c r="AF179" s="16" t="str">
        <f t="shared" si="178"/>
        <v/>
      </c>
      <c r="AG179" s="16" t="str">
        <f t="shared" si="179"/>
        <v/>
      </c>
    </row>
    <row r="180" spans="12:33" ht="14.25" customHeight="1" x14ac:dyDescent="0.15">
      <c r="L180" s="16">
        <v>47</v>
      </c>
      <c r="M180" s="29" t="str">
        <f t="shared" si="180"/>
        <v/>
      </c>
      <c r="N180" s="16">
        <v>47</v>
      </c>
      <c r="O180" s="29" t="str">
        <f>IF(N180&lt;=N$133,VLOOKUP(N180,申込一覧表!$AL$68:$AP$127,5,0),"")</f>
        <v/>
      </c>
      <c r="V180" s="16" t="str">
        <f t="shared" si="168"/>
        <v/>
      </c>
      <c r="W180" s="16" t="str">
        <f t="shared" si="169"/>
        <v/>
      </c>
      <c r="X180" s="16" t="str">
        <f t="shared" si="170"/>
        <v/>
      </c>
      <c r="Y180" s="16" t="str">
        <f t="shared" si="171"/>
        <v/>
      </c>
      <c r="Z180" s="16" t="str">
        <f t="shared" si="172"/>
        <v/>
      </c>
      <c r="AA180" s="16" t="str">
        <f t="shared" si="173"/>
        <v/>
      </c>
      <c r="AB180" s="16" t="str">
        <f t="shared" si="174"/>
        <v/>
      </c>
      <c r="AC180" s="16" t="str">
        <f t="shared" si="175"/>
        <v/>
      </c>
      <c r="AD180" s="16" t="str">
        <f t="shared" si="176"/>
        <v/>
      </c>
      <c r="AE180" s="16" t="str">
        <f t="shared" si="177"/>
        <v/>
      </c>
      <c r="AF180" s="16" t="str">
        <f t="shared" si="178"/>
        <v/>
      </c>
      <c r="AG180" s="16" t="str">
        <f t="shared" si="179"/>
        <v/>
      </c>
    </row>
    <row r="181" spans="12:33" ht="14.25" customHeight="1" x14ac:dyDescent="0.15">
      <c r="L181" s="16">
        <v>48</v>
      </c>
      <c r="M181" s="29" t="str">
        <f t="shared" si="180"/>
        <v/>
      </c>
      <c r="N181" s="16">
        <v>48</v>
      </c>
      <c r="O181" s="29" t="str">
        <f>IF(N181&lt;=N$133,VLOOKUP(N181,申込一覧表!$AL$68:$AP$127,5,0),"")</f>
        <v/>
      </c>
      <c r="V181" s="16" t="str">
        <f t="shared" si="168"/>
        <v/>
      </c>
      <c r="W181" s="16" t="str">
        <f t="shared" si="169"/>
        <v/>
      </c>
      <c r="X181" s="16" t="str">
        <f t="shared" si="170"/>
        <v/>
      </c>
      <c r="Y181" s="16" t="str">
        <f t="shared" si="171"/>
        <v/>
      </c>
      <c r="Z181" s="16" t="str">
        <f t="shared" si="172"/>
        <v/>
      </c>
      <c r="AA181" s="16" t="str">
        <f t="shared" si="173"/>
        <v/>
      </c>
      <c r="AB181" s="16" t="str">
        <f t="shared" si="174"/>
        <v/>
      </c>
      <c r="AC181" s="16" t="str">
        <f t="shared" si="175"/>
        <v/>
      </c>
      <c r="AD181" s="16" t="str">
        <f t="shared" si="176"/>
        <v/>
      </c>
      <c r="AE181" s="16" t="str">
        <f t="shared" si="177"/>
        <v/>
      </c>
      <c r="AF181" s="16" t="str">
        <f t="shared" si="178"/>
        <v/>
      </c>
      <c r="AG181" s="16" t="str">
        <f t="shared" si="179"/>
        <v/>
      </c>
    </row>
    <row r="182" spans="12:33" ht="14.25" customHeight="1" x14ac:dyDescent="0.15">
      <c r="L182" s="16">
        <v>49</v>
      </c>
      <c r="M182" s="29" t="str">
        <f t="shared" si="180"/>
        <v/>
      </c>
      <c r="N182" s="16">
        <v>49</v>
      </c>
      <c r="O182" s="29" t="str">
        <f>IF(N182&lt;=N$133,VLOOKUP(N182,申込一覧表!$AL$68:$AP$127,5,0),"")</f>
        <v/>
      </c>
      <c r="V182" s="16" t="str">
        <f t="shared" si="168"/>
        <v/>
      </c>
      <c r="W182" s="16" t="str">
        <f t="shared" si="169"/>
        <v/>
      </c>
      <c r="X182" s="16" t="str">
        <f t="shared" si="170"/>
        <v/>
      </c>
      <c r="Y182" s="16" t="str">
        <f t="shared" si="171"/>
        <v/>
      </c>
      <c r="Z182" s="16" t="str">
        <f t="shared" si="172"/>
        <v/>
      </c>
      <c r="AA182" s="16" t="str">
        <f t="shared" si="173"/>
        <v/>
      </c>
      <c r="AB182" s="16" t="str">
        <f t="shared" si="174"/>
        <v/>
      </c>
      <c r="AC182" s="16" t="str">
        <f t="shared" si="175"/>
        <v/>
      </c>
      <c r="AD182" s="16" t="str">
        <f t="shared" si="176"/>
        <v/>
      </c>
      <c r="AE182" s="16" t="str">
        <f t="shared" si="177"/>
        <v/>
      </c>
      <c r="AF182" s="16" t="str">
        <f t="shared" si="178"/>
        <v/>
      </c>
      <c r="AG182" s="16" t="str">
        <f t="shared" si="179"/>
        <v/>
      </c>
    </row>
    <row r="183" spans="12:33" ht="14.25" customHeight="1" x14ac:dyDescent="0.15">
      <c r="L183" s="16">
        <v>50</v>
      </c>
      <c r="M183" s="29" t="str">
        <f t="shared" si="180"/>
        <v/>
      </c>
      <c r="N183" s="16">
        <v>50</v>
      </c>
      <c r="O183" s="29" t="str">
        <f>IF(N183&lt;=N$133,VLOOKUP(N183,申込一覧表!$AL$68:$AP$127,5,0),"")</f>
        <v/>
      </c>
      <c r="V183" s="16" t="str">
        <f t="shared" si="168"/>
        <v/>
      </c>
      <c r="W183" s="16" t="str">
        <f t="shared" si="169"/>
        <v/>
      </c>
      <c r="X183" s="16" t="str">
        <f t="shared" si="170"/>
        <v/>
      </c>
      <c r="Y183" s="16" t="str">
        <f t="shared" si="171"/>
        <v/>
      </c>
      <c r="Z183" s="16" t="str">
        <f t="shared" si="172"/>
        <v/>
      </c>
      <c r="AA183" s="16" t="str">
        <f t="shared" si="173"/>
        <v/>
      </c>
      <c r="AB183" s="16" t="str">
        <f t="shared" si="174"/>
        <v/>
      </c>
      <c r="AC183" s="16" t="str">
        <f t="shared" si="175"/>
        <v/>
      </c>
      <c r="AD183" s="16" t="str">
        <f t="shared" si="176"/>
        <v/>
      </c>
      <c r="AE183" s="16" t="str">
        <f t="shared" si="177"/>
        <v/>
      </c>
      <c r="AF183" s="16" t="str">
        <f t="shared" si="178"/>
        <v/>
      </c>
      <c r="AG183" s="16" t="str">
        <f t="shared" si="179"/>
        <v/>
      </c>
    </row>
    <row r="184" spans="12:33" ht="14.25" customHeight="1" x14ac:dyDescent="0.15">
      <c r="L184" s="16">
        <v>51</v>
      </c>
      <c r="M184" s="29" t="str">
        <f t="shared" si="180"/>
        <v/>
      </c>
      <c r="N184" s="16">
        <v>51</v>
      </c>
      <c r="O184" s="29" t="str">
        <f>IF(N184&lt;=N$133,VLOOKUP(N184,申込一覧表!$AL$68:$AP$127,5,0),"")</f>
        <v/>
      </c>
      <c r="V184" s="16" t="str">
        <f t="shared" si="168"/>
        <v/>
      </c>
      <c r="W184" s="16" t="str">
        <f t="shared" si="169"/>
        <v/>
      </c>
      <c r="X184" s="16" t="str">
        <f t="shared" si="170"/>
        <v/>
      </c>
      <c r="Y184" s="16" t="str">
        <f t="shared" si="171"/>
        <v/>
      </c>
      <c r="Z184" s="16" t="str">
        <f t="shared" si="172"/>
        <v/>
      </c>
      <c r="AA184" s="16" t="str">
        <f t="shared" si="173"/>
        <v/>
      </c>
      <c r="AB184" s="16" t="str">
        <f t="shared" si="174"/>
        <v/>
      </c>
      <c r="AC184" s="16" t="str">
        <f t="shared" si="175"/>
        <v/>
      </c>
      <c r="AD184" s="16" t="str">
        <f t="shared" si="176"/>
        <v/>
      </c>
      <c r="AE184" s="16" t="str">
        <f t="shared" si="177"/>
        <v/>
      </c>
      <c r="AF184" s="16" t="str">
        <f t="shared" si="178"/>
        <v/>
      </c>
      <c r="AG184" s="16" t="str">
        <f t="shared" si="179"/>
        <v/>
      </c>
    </row>
    <row r="185" spans="12:33" ht="14.25" customHeight="1" x14ac:dyDescent="0.15">
      <c r="L185" s="16">
        <v>52</v>
      </c>
      <c r="M185" s="29" t="str">
        <f t="shared" si="180"/>
        <v/>
      </c>
      <c r="N185" s="16">
        <v>52</v>
      </c>
      <c r="O185" s="29" t="str">
        <f>IF(N185&lt;=N$133,VLOOKUP(N185,申込一覧表!$AL$68:$AP$127,5,0),"")</f>
        <v/>
      </c>
      <c r="V185" s="16" t="str">
        <f t="shared" si="168"/>
        <v/>
      </c>
      <c r="W185" s="16" t="str">
        <f t="shared" si="169"/>
        <v/>
      </c>
      <c r="X185" s="16" t="str">
        <f t="shared" si="170"/>
        <v/>
      </c>
      <c r="Y185" s="16" t="str">
        <f t="shared" si="171"/>
        <v/>
      </c>
      <c r="Z185" s="16" t="str">
        <f t="shared" si="172"/>
        <v/>
      </c>
      <c r="AA185" s="16" t="str">
        <f t="shared" si="173"/>
        <v/>
      </c>
      <c r="AB185" s="16" t="str">
        <f t="shared" si="174"/>
        <v/>
      </c>
      <c r="AC185" s="16" t="str">
        <f t="shared" si="175"/>
        <v/>
      </c>
      <c r="AD185" s="16" t="str">
        <f t="shared" si="176"/>
        <v/>
      </c>
      <c r="AE185" s="16" t="str">
        <f t="shared" si="177"/>
        <v/>
      </c>
      <c r="AF185" s="16" t="str">
        <f t="shared" si="178"/>
        <v/>
      </c>
      <c r="AG185" s="16" t="str">
        <f t="shared" si="179"/>
        <v/>
      </c>
    </row>
    <row r="186" spans="12:33" ht="14.25" customHeight="1" x14ac:dyDescent="0.15">
      <c r="L186" s="16">
        <v>53</v>
      </c>
      <c r="M186" s="29" t="str">
        <f t="shared" si="180"/>
        <v/>
      </c>
      <c r="N186" s="16">
        <v>53</v>
      </c>
      <c r="O186" s="29" t="str">
        <f>IF(N186&lt;=N$133,VLOOKUP(N186,申込一覧表!$AL$68:$AP$127,5,0),"")</f>
        <v/>
      </c>
      <c r="V186" s="16" t="str">
        <f t="shared" si="168"/>
        <v/>
      </c>
      <c r="W186" s="16" t="str">
        <f t="shared" si="169"/>
        <v/>
      </c>
      <c r="X186" s="16" t="str">
        <f t="shared" si="170"/>
        <v/>
      </c>
      <c r="Y186" s="16" t="str">
        <f t="shared" si="171"/>
        <v/>
      </c>
      <c r="Z186" s="16" t="str">
        <f t="shared" si="172"/>
        <v/>
      </c>
      <c r="AA186" s="16" t="str">
        <f t="shared" si="173"/>
        <v/>
      </c>
      <c r="AB186" s="16" t="str">
        <f t="shared" si="174"/>
        <v/>
      </c>
      <c r="AC186" s="16" t="str">
        <f t="shared" si="175"/>
        <v/>
      </c>
      <c r="AD186" s="16" t="str">
        <f t="shared" si="176"/>
        <v/>
      </c>
      <c r="AE186" s="16" t="str">
        <f t="shared" si="177"/>
        <v/>
      </c>
      <c r="AF186" s="16" t="str">
        <f t="shared" si="178"/>
        <v/>
      </c>
      <c r="AG186" s="16" t="str">
        <f t="shared" si="179"/>
        <v/>
      </c>
    </row>
    <row r="187" spans="12:33" ht="14.25" customHeight="1" x14ac:dyDescent="0.15">
      <c r="L187" s="16">
        <v>54</v>
      </c>
      <c r="M187" s="29" t="str">
        <f t="shared" si="180"/>
        <v/>
      </c>
      <c r="N187" s="16">
        <v>54</v>
      </c>
      <c r="O187" s="29" t="str">
        <f>IF(N187&lt;=N$133,VLOOKUP(N187,申込一覧表!$AL$68:$AP$127,5,0),"")</f>
        <v/>
      </c>
      <c r="V187" s="16" t="str">
        <f t="shared" si="168"/>
        <v/>
      </c>
      <c r="W187" s="16" t="str">
        <f t="shared" si="169"/>
        <v/>
      </c>
      <c r="X187" s="16" t="str">
        <f t="shared" si="170"/>
        <v/>
      </c>
      <c r="Y187" s="16" t="str">
        <f t="shared" si="171"/>
        <v/>
      </c>
      <c r="Z187" s="16" t="str">
        <f t="shared" si="172"/>
        <v/>
      </c>
      <c r="AA187" s="16" t="str">
        <f t="shared" si="173"/>
        <v/>
      </c>
      <c r="AB187" s="16" t="str">
        <f t="shared" si="174"/>
        <v/>
      </c>
      <c r="AC187" s="16" t="str">
        <f t="shared" si="175"/>
        <v/>
      </c>
      <c r="AD187" s="16" t="str">
        <f t="shared" si="176"/>
        <v/>
      </c>
      <c r="AE187" s="16" t="str">
        <f t="shared" si="177"/>
        <v/>
      </c>
      <c r="AF187" s="16" t="str">
        <f t="shared" si="178"/>
        <v/>
      </c>
      <c r="AG187" s="16" t="str">
        <f t="shared" si="179"/>
        <v/>
      </c>
    </row>
    <row r="188" spans="12:33" ht="14.25" customHeight="1" x14ac:dyDescent="0.15">
      <c r="L188" s="16">
        <v>55</v>
      </c>
      <c r="M188" s="29" t="str">
        <f t="shared" si="180"/>
        <v/>
      </c>
      <c r="N188" s="16">
        <v>55</v>
      </c>
      <c r="O188" s="29" t="str">
        <f>IF(N188&lt;=N$133,VLOOKUP(N188,申込一覧表!$AL$68:$AP$127,5,0),"")</f>
        <v/>
      </c>
      <c r="V188" s="16" t="str">
        <f t="shared" si="168"/>
        <v/>
      </c>
      <c r="W188" s="16" t="str">
        <f t="shared" si="169"/>
        <v/>
      </c>
      <c r="X188" s="16" t="str">
        <f t="shared" si="170"/>
        <v/>
      </c>
      <c r="Y188" s="16" t="str">
        <f t="shared" si="171"/>
        <v/>
      </c>
      <c r="Z188" s="16" t="str">
        <f t="shared" si="172"/>
        <v/>
      </c>
      <c r="AA188" s="16" t="str">
        <f t="shared" si="173"/>
        <v/>
      </c>
      <c r="AB188" s="16" t="str">
        <f t="shared" si="174"/>
        <v/>
      </c>
      <c r="AC188" s="16" t="str">
        <f t="shared" si="175"/>
        <v/>
      </c>
      <c r="AD188" s="16" t="str">
        <f t="shared" si="176"/>
        <v/>
      </c>
      <c r="AE188" s="16" t="str">
        <f t="shared" si="177"/>
        <v/>
      </c>
      <c r="AF188" s="16" t="str">
        <f t="shared" si="178"/>
        <v/>
      </c>
      <c r="AG188" s="16" t="str">
        <f t="shared" si="179"/>
        <v/>
      </c>
    </row>
    <row r="189" spans="12:33" ht="14.25" customHeight="1" x14ac:dyDescent="0.15">
      <c r="L189" s="16">
        <v>56</v>
      </c>
      <c r="M189" s="29" t="str">
        <f t="shared" si="180"/>
        <v/>
      </c>
      <c r="N189" s="16">
        <v>56</v>
      </c>
      <c r="O189" s="29" t="str">
        <f>IF(N189&lt;=N$133,VLOOKUP(N189,申込一覧表!$AL$68:$AP$127,5,0),"")</f>
        <v/>
      </c>
      <c r="V189" s="16" t="str">
        <f t="shared" si="168"/>
        <v/>
      </c>
      <c r="W189" s="16" t="str">
        <f t="shared" si="169"/>
        <v/>
      </c>
      <c r="X189" s="16" t="str">
        <f t="shared" si="170"/>
        <v/>
      </c>
      <c r="Y189" s="16" t="str">
        <f t="shared" si="171"/>
        <v/>
      </c>
      <c r="Z189" s="16" t="str">
        <f t="shared" si="172"/>
        <v/>
      </c>
      <c r="AA189" s="16" t="str">
        <f t="shared" si="173"/>
        <v/>
      </c>
      <c r="AB189" s="16" t="str">
        <f t="shared" si="174"/>
        <v/>
      </c>
      <c r="AC189" s="16" t="str">
        <f t="shared" si="175"/>
        <v/>
      </c>
      <c r="AD189" s="16" t="str">
        <f t="shared" si="176"/>
        <v/>
      </c>
      <c r="AE189" s="16" t="str">
        <f t="shared" si="177"/>
        <v/>
      </c>
      <c r="AF189" s="16" t="str">
        <f t="shared" si="178"/>
        <v/>
      </c>
      <c r="AG189" s="16" t="str">
        <f t="shared" si="179"/>
        <v/>
      </c>
    </row>
    <row r="190" spans="12:33" ht="14.25" customHeight="1" x14ac:dyDescent="0.15">
      <c r="L190" s="16">
        <v>57</v>
      </c>
      <c r="M190" s="29" t="str">
        <f t="shared" si="180"/>
        <v/>
      </c>
      <c r="N190" s="16">
        <v>57</v>
      </c>
      <c r="O190" s="29" t="str">
        <f>IF(N190&lt;=N$133,VLOOKUP(N190,申込一覧表!$AL$68:$AP$127,5,0),"")</f>
        <v/>
      </c>
      <c r="V190" s="16" t="str">
        <f t="shared" si="168"/>
        <v/>
      </c>
      <c r="W190" s="16" t="str">
        <f t="shared" si="169"/>
        <v/>
      </c>
      <c r="X190" s="16" t="str">
        <f t="shared" si="170"/>
        <v/>
      </c>
      <c r="Y190" s="16" t="str">
        <f t="shared" si="171"/>
        <v/>
      </c>
      <c r="Z190" s="16" t="str">
        <f t="shared" si="172"/>
        <v/>
      </c>
      <c r="AA190" s="16" t="str">
        <f t="shared" si="173"/>
        <v/>
      </c>
      <c r="AB190" s="16" t="str">
        <f t="shared" si="174"/>
        <v/>
      </c>
      <c r="AC190" s="16" t="str">
        <f t="shared" si="175"/>
        <v/>
      </c>
      <c r="AD190" s="16" t="str">
        <f t="shared" si="176"/>
        <v/>
      </c>
      <c r="AE190" s="16" t="str">
        <f t="shared" si="177"/>
        <v/>
      </c>
      <c r="AF190" s="16" t="str">
        <f t="shared" si="178"/>
        <v/>
      </c>
      <c r="AG190" s="16" t="str">
        <f t="shared" si="179"/>
        <v/>
      </c>
    </row>
    <row r="191" spans="12:33" ht="14.25" customHeight="1" x14ac:dyDescent="0.15">
      <c r="L191" s="16">
        <v>58</v>
      </c>
      <c r="M191" s="29" t="str">
        <f t="shared" si="180"/>
        <v/>
      </c>
      <c r="N191" s="16">
        <v>58</v>
      </c>
      <c r="O191" s="29" t="str">
        <f>IF(N191&lt;=N$133,VLOOKUP(N191,申込一覧表!$AL$68:$AP$127,5,0),"")</f>
        <v/>
      </c>
      <c r="V191" s="16" t="str">
        <f t="shared" si="168"/>
        <v/>
      </c>
      <c r="W191" s="16" t="str">
        <f t="shared" si="169"/>
        <v/>
      </c>
      <c r="X191" s="16" t="str">
        <f t="shared" si="170"/>
        <v/>
      </c>
      <c r="Y191" s="16" t="str">
        <f t="shared" si="171"/>
        <v/>
      </c>
      <c r="Z191" s="16" t="str">
        <f t="shared" si="172"/>
        <v/>
      </c>
      <c r="AA191" s="16" t="str">
        <f t="shared" si="173"/>
        <v/>
      </c>
      <c r="AB191" s="16" t="str">
        <f t="shared" si="174"/>
        <v/>
      </c>
      <c r="AC191" s="16" t="str">
        <f t="shared" si="175"/>
        <v/>
      </c>
      <c r="AD191" s="16" t="str">
        <f t="shared" si="176"/>
        <v/>
      </c>
      <c r="AE191" s="16" t="str">
        <f t="shared" si="177"/>
        <v/>
      </c>
      <c r="AF191" s="16" t="str">
        <f t="shared" si="178"/>
        <v/>
      </c>
      <c r="AG191" s="16" t="str">
        <f t="shared" si="179"/>
        <v/>
      </c>
    </row>
    <row r="192" spans="12:33" ht="14.25" customHeight="1" x14ac:dyDescent="0.15">
      <c r="L192" s="16">
        <v>59</v>
      </c>
      <c r="M192" s="29" t="str">
        <f t="shared" si="180"/>
        <v/>
      </c>
      <c r="N192" s="16">
        <v>59</v>
      </c>
      <c r="O192" s="29" t="str">
        <f>IF(N192&lt;=N$133,VLOOKUP(N192,申込一覧表!$AL$68:$AP$127,5,0),"")</f>
        <v/>
      </c>
      <c r="V192" s="16" t="str">
        <f t="shared" ref="V192:V193" si="181">IF(G192="","",VLOOKUP(G192,$O$7:$P$132,2,0))</f>
        <v/>
      </c>
      <c r="W192" s="16" t="str">
        <f t="shared" ref="W192:W193" si="182">IF(H192="","",VLOOKUP(H192,$O$7:$P$132,2,0))</f>
        <v/>
      </c>
      <c r="X192" s="16" t="str">
        <f t="shared" ref="X192:X193" si="183">IF(I192="","",VLOOKUP(I192,$O$7:$P$132,2,0))</f>
        <v/>
      </c>
      <c r="Y192" s="16" t="str">
        <f t="shared" ref="Y192:Y193" si="184">IF(J192="","",VLOOKUP(J192,$O$7:$P$132,2,0))</f>
        <v/>
      </c>
      <c r="Z192" s="16" t="str">
        <f t="shared" ref="Z192:Z193" si="185">IF(G192="","",VLOOKUP(G192,$O$7:$Q$132,3,0))</f>
        <v/>
      </c>
      <c r="AA192" s="16" t="str">
        <f t="shared" ref="AA192:AA193" si="186">IF(H192="","",VLOOKUP(H192,$O$7:$Q$132,3,0))</f>
        <v/>
      </c>
      <c r="AB192" s="16" t="str">
        <f t="shared" ref="AB192:AB193" si="187">IF(I192="","",VLOOKUP(I192,$O$7:$Q$132,3,0))</f>
        <v/>
      </c>
      <c r="AC192" s="16" t="str">
        <f t="shared" ref="AC192:AC193" si="188">IF(J192="","",VLOOKUP(J192,$O$7:$Q$132,3,0))</f>
        <v/>
      </c>
      <c r="AD192" s="16" t="str">
        <f t="shared" ref="AD192:AD193" si="189">IF(G192="","",VLOOKUP(G192,$O$7:$U$132,7,0))</f>
        <v/>
      </c>
      <c r="AE192" s="16" t="str">
        <f t="shared" ref="AE192:AE193" si="190">IF(H192="","",VLOOKUP(H192,$O$7:$U$132,7,0))</f>
        <v/>
      </c>
      <c r="AF192" s="16" t="str">
        <f t="shared" ref="AF192:AF193" si="191">IF(I192="","",VLOOKUP(I192,$O$7:$U$132,7,0))</f>
        <v/>
      </c>
      <c r="AG192" s="16" t="str">
        <f t="shared" ref="AG192:AG193" si="192">IF(J192="","",VLOOKUP(J192,$O$7:$U$132,7,0))</f>
        <v/>
      </c>
    </row>
    <row r="193" spans="12:33" ht="14.25" customHeight="1" x14ac:dyDescent="0.15">
      <c r="L193" s="16">
        <v>60</v>
      </c>
      <c r="M193" s="29" t="str">
        <f t="shared" si="180"/>
        <v/>
      </c>
      <c r="N193" s="16">
        <v>60</v>
      </c>
      <c r="O193" s="36" t="str">
        <f>IF(N193&lt;=N$133,VLOOKUP(N193,申込一覧表!$AL$68:$AP$127,5,0),"")</f>
        <v/>
      </c>
      <c r="V193" s="16" t="str">
        <f t="shared" si="181"/>
        <v/>
      </c>
      <c r="W193" s="16" t="str">
        <f t="shared" si="182"/>
        <v/>
      </c>
      <c r="X193" s="16" t="str">
        <f t="shared" si="183"/>
        <v/>
      </c>
      <c r="Y193" s="16" t="str">
        <f t="shared" si="184"/>
        <v/>
      </c>
      <c r="Z193" s="16" t="str">
        <f t="shared" si="185"/>
        <v/>
      </c>
      <c r="AA193" s="16" t="str">
        <f t="shared" si="186"/>
        <v/>
      </c>
      <c r="AB193" s="16" t="str">
        <f t="shared" si="187"/>
        <v/>
      </c>
      <c r="AC193" s="16" t="str">
        <f t="shared" si="188"/>
        <v/>
      </c>
      <c r="AD193" s="16" t="str">
        <f t="shared" si="189"/>
        <v/>
      </c>
      <c r="AE193" s="16" t="str">
        <f t="shared" si="190"/>
        <v/>
      </c>
      <c r="AF193" s="16" t="str">
        <f t="shared" si="191"/>
        <v/>
      </c>
      <c r="AG193" s="16" t="str">
        <f t="shared" si="192"/>
        <v/>
      </c>
    </row>
  </sheetData>
  <sheetProtection algorithmName="SHA-512" hashValue="LfWGDh9vRwtSoyyxjqDNj+EHofVe3jGD0FT0rOMqMGuAyXiGDKppnRIzOeYHYU5z79iUHOkvUwLBzgOn1ywF6w==" saltValue="Hr/y6LfDMV3SpTzu5zdQhw==" spinCount="100000" sheet="1" selectLockedCells="1"/>
  <mergeCells count="2">
    <mergeCell ref="J1:K1"/>
    <mergeCell ref="AW5:AZ5"/>
  </mergeCells>
  <phoneticPr fontId="2"/>
  <conditionalFormatting sqref="G7:J13 G16:J23 G26:J33 G36:J43 G46:J53 G56:J63">
    <cfRule type="expression" dxfId="0" priority="1" stopIfTrue="1">
      <formula>AND(G7&lt;&gt;"",AD7&gt;1)</formula>
    </cfRule>
  </conditionalFormatting>
  <dataValidations xWindow="255" yWindow="350" count="11">
    <dataValidation imeMode="off" allowBlank="1" showInputMessage="1" showErrorMessage="1" promptTitle="エントリータイム入力" prompt="例　30秒45　→　30.45_x000a_１分13秒32 → 113.32" sqref="E56:F63 F44 F24 F54 E7:F14 E16:E24 E36:E44 E46:E54 E26:E34 F34" xr:uid="{00000000-0002-0000-0200-000000000000}"/>
    <dataValidation type="list" allowBlank="1" showInputMessage="1" showErrorMessage="1" promptTitle="リレー泳者" prompt="リレーの泳者を選択して下さい。_x000a_（個人種目出場者のみ選択可能です。）" sqref="G7:J13 G16:J23" xr:uid="{00000000-0002-0000-0200-000001000000}">
      <formula1>$M$133:$M$193</formula1>
    </dataValidation>
    <dataValidation type="list" allowBlank="1" showInputMessage="1" showErrorMessage="1" promptTitle="リレー泳者" prompt="リレーの泳者を選択して下さい。_x000a_（個人種目出場者のみ選択可能です。）" sqref="G26:J33 G36:J43" xr:uid="{00000000-0002-0000-0200-000002000000}">
      <formula1>$O$133:$O$193</formula1>
    </dataValidation>
    <dataValidation allowBlank="1" showInputMessage="1" showErrorMessage="1" prompt="入力不要" sqref="A7:B13 A16:B23 A56:B63 A46:B53 A36:B43 A26:B33" xr:uid="{00000000-0002-0000-0200-000003000000}"/>
    <dataValidation type="list" allowBlank="1" showInputMessage="1" showErrorMessage="1" sqref="H24:J24 G44:J44 G34:J34 G54:J54 H14:J14" xr:uid="{00000000-0002-0000-0200-000004000000}">
      <formula1>$O$7:$O$173</formula1>
    </dataValidation>
    <dataValidation type="list" allowBlank="1" showInputMessage="1" showErrorMessage="1" promptTitle="泳者選択（混合リレー）" prompt="リレーの泳者を選択して下さい。_x000a_（個人種目出場者のみ選択可能です。）_x000a_※女子はリストの中の下の方にあります。" sqref="G46:J53 G56:J63" xr:uid="{00000000-0002-0000-0200-000005000000}">
      <formula1>$O$6:$O$131</formula1>
    </dataValidation>
    <dataValidation type="list" allowBlank="1" showInputMessage="1" showErrorMessage="1" promptTitle="区分選択" prompt="区分を選んでください。" sqref="C7:C13 C56:C63" xr:uid="{00000000-0002-0000-0200-000006000000}">
      <formula1>$BC$6:$BC$13</formula1>
    </dataValidation>
    <dataValidation type="list" allowBlank="1" showInputMessage="1" showErrorMessage="1" prompt="距離を選んでください。" sqref="D56:D63 D7:D13" xr:uid="{00000000-0002-0000-0200-000007000000}">
      <formula1>"100m,200m"</formula1>
    </dataValidation>
    <dataValidation allowBlank="1" showErrorMessage="1" prompt="距離を選んでください。" sqref="D36:D43 D16:D23 D46:D53 D26:D33" xr:uid="{00000000-0002-0000-0200-000008000000}"/>
    <dataValidation type="list" allowBlank="1" showInputMessage="1" showErrorMessage="1" promptTitle="オープン参加" prompt="オープン参加の場合は_x000a_オープンを選んでください。" sqref="F16:F23 F36:F43 F26:F33 F46:F53" xr:uid="{06170BC5-E5CE-4C69-A9AB-84B29FD9DB56}">
      <formula1>$BE$4:$BE$5</formula1>
    </dataValidation>
    <dataValidation type="list" allowBlank="1" showInputMessage="1" showErrorMessage="1" promptTitle="区分選択" prompt="区分を選んでください。" sqref="C16:C23 C26:C33 C36:C43 C46:C53" xr:uid="{B1290FB1-48E5-45B5-97BA-56C0956B759D}">
      <formula1>$BC$6:$BC$17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62"/>
  <sheetViews>
    <sheetView showGridLines="0" zoomScale="75" zoomScaleNormal="75" workbookViewId="0">
      <selection activeCell="U5" sqref="U5"/>
    </sheetView>
  </sheetViews>
  <sheetFormatPr defaultColWidth="10.109375" defaultRowHeight="10.8" x14ac:dyDescent="0.15"/>
  <cols>
    <col min="1" max="1" width="7.109375" style="90" customWidth="1"/>
    <col min="2" max="2" width="11.109375" style="90" customWidth="1"/>
    <col min="3" max="10" width="7.109375" style="90" customWidth="1"/>
    <col min="11" max="11" width="4.88671875" style="90" customWidth="1"/>
    <col min="12" max="12" width="6" style="90" customWidth="1"/>
    <col min="13" max="13" width="25.88671875" style="90" customWidth="1"/>
    <col min="14" max="14" width="6.44140625" style="90" customWidth="1"/>
    <col min="15" max="15" width="9.5546875" style="90" customWidth="1"/>
    <col min="16" max="16" width="25.88671875" style="90" customWidth="1"/>
    <col min="17" max="17" width="6.44140625" style="90" customWidth="1"/>
    <col min="18" max="29" width="7.109375" style="90" customWidth="1"/>
    <col min="30" max="16384" width="10.109375" style="90"/>
  </cols>
  <sheetData>
    <row r="1" spans="1:20" s="61" customFormat="1" ht="13.2" x14ac:dyDescent="0.2"/>
    <row r="2" spans="1:20" s="62" customFormat="1" ht="21.75" customHeight="1" x14ac:dyDescent="0.2">
      <c r="A2" s="122" t="s">
        <v>99</v>
      </c>
    </row>
    <row r="3" spans="1:20" s="62" customFormat="1" ht="23.25" customHeight="1" x14ac:dyDescent="0.2">
      <c r="A3" s="62" t="s">
        <v>106</v>
      </c>
      <c r="B3" s="63"/>
      <c r="L3" s="62" t="s">
        <v>50</v>
      </c>
      <c r="P3" s="131" t="s">
        <v>107</v>
      </c>
      <c r="R3" s="64"/>
      <c r="S3" s="64"/>
      <c r="T3" s="64"/>
    </row>
    <row r="4" spans="1:20" s="62" customFormat="1" ht="23.25" customHeight="1" x14ac:dyDescent="0.2">
      <c r="A4" s="62" t="s">
        <v>51</v>
      </c>
      <c r="B4" s="63"/>
    </row>
    <row r="5" spans="1:20" s="61" customFormat="1" ht="28.5" customHeight="1" x14ac:dyDescent="0.2">
      <c r="L5" s="65" t="s">
        <v>52</v>
      </c>
      <c r="M5" s="66"/>
      <c r="N5" s="66"/>
      <c r="O5" s="66"/>
      <c r="P5" s="66"/>
      <c r="Q5" s="66"/>
    </row>
    <row r="6" spans="1:20" s="66" customFormat="1" ht="23.25" customHeight="1" thickBot="1" x14ac:dyDescent="0.25">
      <c r="C6" s="67"/>
      <c r="D6" s="123" t="s">
        <v>100</v>
      </c>
      <c r="L6" s="61"/>
      <c r="M6" s="61"/>
      <c r="N6" s="61"/>
      <c r="O6" s="61"/>
      <c r="P6" s="61"/>
      <c r="Q6" s="61"/>
    </row>
    <row r="7" spans="1:20" s="61" customFormat="1" ht="21.75" customHeight="1" x14ac:dyDescent="0.2">
      <c r="L7" s="68" t="s">
        <v>53</v>
      </c>
      <c r="M7" s="124" t="s">
        <v>101</v>
      </c>
      <c r="N7" s="69" t="s">
        <v>54</v>
      </c>
      <c r="O7" s="69" t="s">
        <v>55</v>
      </c>
      <c r="P7" s="124" t="s">
        <v>102</v>
      </c>
      <c r="Q7" s="70" t="s">
        <v>54</v>
      </c>
    </row>
    <row r="8" spans="1:20" s="61" customFormat="1" ht="35.25" customHeight="1" x14ac:dyDescent="0.2">
      <c r="L8" s="71">
        <v>1</v>
      </c>
      <c r="M8" s="72"/>
      <c r="N8" s="72"/>
      <c r="O8" s="73">
        <v>11</v>
      </c>
      <c r="P8" s="72"/>
      <c r="Q8" s="74"/>
    </row>
    <row r="9" spans="1:20" s="61" customFormat="1" ht="35.25" customHeight="1" x14ac:dyDescent="0.2">
      <c r="L9" s="75">
        <f t="shared" ref="L9:L17" si="0">L8+1</f>
        <v>2</v>
      </c>
      <c r="M9" s="76"/>
      <c r="N9" s="76"/>
      <c r="O9" s="77">
        <f t="shared" ref="O9:O17" si="1">O8+1</f>
        <v>12</v>
      </c>
      <c r="P9" s="76"/>
      <c r="Q9" s="78"/>
    </row>
    <row r="10" spans="1:20" s="61" customFormat="1" ht="35.25" customHeight="1" x14ac:dyDescent="0.2">
      <c r="L10" s="75">
        <f t="shared" si="0"/>
        <v>3</v>
      </c>
      <c r="M10" s="76"/>
      <c r="N10" s="76"/>
      <c r="O10" s="77">
        <f t="shared" si="1"/>
        <v>13</v>
      </c>
      <c r="P10" s="76"/>
      <c r="Q10" s="78"/>
    </row>
    <row r="11" spans="1:20" s="61" customFormat="1" ht="35.25" customHeight="1" x14ac:dyDescent="0.2">
      <c r="L11" s="75">
        <f t="shared" si="0"/>
        <v>4</v>
      </c>
      <c r="M11" s="76"/>
      <c r="N11" s="76"/>
      <c r="O11" s="77">
        <f t="shared" si="1"/>
        <v>14</v>
      </c>
      <c r="P11" s="76"/>
      <c r="Q11" s="78"/>
    </row>
    <row r="12" spans="1:20" s="61" customFormat="1" ht="35.25" customHeight="1" x14ac:dyDescent="0.2">
      <c r="L12" s="75">
        <f t="shared" si="0"/>
        <v>5</v>
      </c>
      <c r="M12" s="76"/>
      <c r="N12" s="76"/>
      <c r="O12" s="77">
        <f t="shared" si="1"/>
        <v>15</v>
      </c>
      <c r="P12" s="76"/>
      <c r="Q12" s="78"/>
    </row>
    <row r="13" spans="1:20" s="61" customFormat="1" ht="35.25" customHeight="1" x14ac:dyDescent="0.2">
      <c r="L13" s="75">
        <f t="shared" si="0"/>
        <v>6</v>
      </c>
      <c r="M13" s="76"/>
      <c r="N13" s="76"/>
      <c r="O13" s="77">
        <f t="shared" si="1"/>
        <v>16</v>
      </c>
      <c r="P13" s="76"/>
      <c r="Q13" s="78"/>
    </row>
    <row r="14" spans="1:20" s="61" customFormat="1" ht="35.25" customHeight="1" x14ac:dyDescent="0.2">
      <c r="J14" s="79"/>
      <c r="L14" s="75">
        <f t="shared" si="0"/>
        <v>7</v>
      </c>
      <c r="M14" s="76"/>
      <c r="N14" s="76"/>
      <c r="O14" s="77">
        <f t="shared" si="1"/>
        <v>17</v>
      </c>
      <c r="P14" s="76"/>
      <c r="Q14" s="78"/>
    </row>
    <row r="15" spans="1:20" s="61" customFormat="1" ht="35.25" customHeight="1" x14ac:dyDescent="0.2">
      <c r="A15" s="62"/>
      <c r="J15" s="79" t="s">
        <v>56</v>
      </c>
      <c r="K15" s="62"/>
      <c r="L15" s="81">
        <f t="shared" si="0"/>
        <v>8</v>
      </c>
      <c r="M15" s="82"/>
      <c r="N15" s="82"/>
      <c r="O15" s="83">
        <f t="shared" si="1"/>
        <v>18</v>
      </c>
      <c r="P15" s="82"/>
      <c r="Q15" s="84"/>
    </row>
    <row r="16" spans="1:20" s="62" customFormat="1" ht="35.25" customHeight="1" x14ac:dyDescent="0.2">
      <c r="B16" s="80" t="s">
        <v>57</v>
      </c>
      <c r="C16" s="80"/>
      <c r="D16" s="80"/>
      <c r="E16" s="80"/>
      <c r="F16" s="80"/>
      <c r="G16" s="80"/>
      <c r="H16" s="80"/>
      <c r="I16" s="80"/>
      <c r="J16" s="80"/>
      <c r="L16" s="81">
        <f t="shared" si="0"/>
        <v>9</v>
      </c>
      <c r="M16" s="82"/>
      <c r="N16" s="82"/>
      <c r="O16" s="83">
        <f t="shared" si="1"/>
        <v>19</v>
      </c>
      <c r="P16" s="82"/>
      <c r="Q16" s="84"/>
    </row>
    <row r="17" spans="1:17" s="62" customFormat="1" ht="35.25" customHeight="1" thickBot="1" x14ac:dyDescent="0.25">
      <c r="B17" s="85" t="s">
        <v>58</v>
      </c>
      <c r="C17" s="85"/>
      <c r="D17" s="85"/>
      <c r="E17" s="85"/>
      <c r="F17" s="85"/>
      <c r="G17" s="85"/>
      <c r="H17" s="85"/>
      <c r="I17" s="85"/>
      <c r="J17" s="85"/>
      <c r="L17" s="86">
        <f t="shared" si="0"/>
        <v>10</v>
      </c>
      <c r="M17" s="87"/>
      <c r="N17" s="87"/>
      <c r="O17" s="88">
        <f t="shared" si="1"/>
        <v>20</v>
      </c>
      <c r="P17" s="87"/>
      <c r="Q17" s="89"/>
    </row>
    <row r="18" spans="1:17" s="62" customFormat="1" ht="37.5" customHeight="1" x14ac:dyDescent="0.2">
      <c r="B18" s="85" t="s">
        <v>59</v>
      </c>
      <c r="C18" s="85"/>
      <c r="D18" s="85"/>
      <c r="E18" s="85"/>
      <c r="F18" s="85"/>
      <c r="G18" s="85"/>
      <c r="H18" s="85"/>
      <c r="I18" s="85"/>
      <c r="J18" s="85"/>
      <c r="L18" s="125"/>
      <c r="M18" s="61"/>
      <c r="N18" s="61"/>
      <c r="O18" s="61"/>
      <c r="P18" s="61"/>
      <c r="Q18" s="61"/>
    </row>
    <row r="19" spans="1:17" s="62" customFormat="1" ht="38.25" customHeight="1" x14ac:dyDescent="0.2">
      <c r="B19" s="85" t="s">
        <v>60</v>
      </c>
      <c r="C19" s="85"/>
      <c r="D19" s="85"/>
      <c r="E19" s="85"/>
      <c r="F19" s="85"/>
      <c r="G19" s="85"/>
      <c r="H19" s="85"/>
      <c r="I19" s="85"/>
      <c r="J19" s="85" t="s">
        <v>54</v>
      </c>
      <c r="L19" s="125"/>
      <c r="M19" s="61"/>
      <c r="N19" s="61"/>
      <c r="O19" s="61"/>
      <c r="P19" s="61"/>
      <c r="Q19" s="61"/>
    </row>
    <row r="20" spans="1:17" s="62" customFormat="1" ht="23.2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25"/>
      <c r="M20" s="61"/>
      <c r="N20" s="61"/>
      <c r="O20" s="61"/>
      <c r="P20" s="61"/>
      <c r="Q20" s="61"/>
    </row>
    <row r="21" spans="1:17" s="61" customFormat="1" ht="23.25" customHeight="1" x14ac:dyDescent="0.2">
      <c r="L21" s="90"/>
      <c r="M21" s="90"/>
      <c r="N21" s="90"/>
      <c r="O21" s="90"/>
      <c r="P21" s="90"/>
      <c r="Q21" s="90"/>
    </row>
    <row r="22" spans="1:17" s="61" customFormat="1" ht="35.1" customHeight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6" spans="1:17" ht="13.2" x14ac:dyDescent="0.2">
      <c r="L26" s="61"/>
      <c r="M26" s="61"/>
      <c r="N26" s="61"/>
      <c r="O26" s="61"/>
      <c r="P26" s="61"/>
      <c r="Q26" s="61"/>
    </row>
    <row r="27" spans="1:17" ht="13.2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1" customFormat="1" ht="12" customHeight="1" x14ac:dyDescent="0.2"/>
    <row r="29" spans="1:17" s="61" customFormat="1" ht="8.4" customHeight="1" x14ac:dyDescent="0.2"/>
    <row r="30" spans="1:17" s="61" customFormat="1" ht="13.95" customHeight="1" x14ac:dyDescent="0.2"/>
    <row r="31" spans="1:17" s="61" customFormat="1" ht="5.4" customHeight="1" x14ac:dyDescent="0.2"/>
    <row r="32" spans="1:17" s="61" customFormat="1" ht="18" customHeight="1" x14ac:dyDescent="0.2"/>
    <row r="33" s="61" customFormat="1" ht="12.6" customHeight="1" x14ac:dyDescent="0.2"/>
    <row r="34" s="61" customFormat="1" ht="13.2" x14ac:dyDescent="0.2"/>
    <row r="35" s="61" customFormat="1" ht="13.2" x14ac:dyDescent="0.2"/>
    <row r="36" s="61" customFormat="1" ht="13.2" x14ac:dyDescent="0.2"/>
    <row r="37" s="61" customFormat="1" ht="13.2" x14ac:dyDescent="0.2"/>
    <row r="38" s="61" customFormat="1" ht="5.4" customHeight="1" x14ac:dyDescent="0.2"/>
    <row r="39" s="61" customFormat="1" ht="15" customHeight="1" x14ac:dyDescent="0.2"/>
    <row r="40" s="61" customFormat="1" ht="16.2" customHeight="1" x14ac:dyDescent="0.2"/>
    <row r="41" s="61" customFormat="1" ht="6" customHeight="1" x14ac:dyDescent="0.2"/>
    <row r="42" s="61" customFormat="1" ht="22.2" customHeight="1" x14ac:dyDescent="0.2"/>
    <row r="43" s="61" customFormat="1" ht="22.2" customHeight="1" x14ac:dyDescent="0.2"/>
    <row r="44" s="61" customFormat="1" ht="13.95" customHeight="1" x14ac:dyDescent="0.2"/>
    <row r="45" s="61" customFormat="1" ht="18.75" customHeight="1" x14ac:dyDescent="0.2"/>
    <row r="46" s="61" customFormat="1" ht="11.25" customHeight="1" x14ac:dyDescent="0.2"/>
    <row r="47" s="61" customFormat="1" ht="23.25" customHeight="1" x14ac:dyDescent="0.2"/>
    <row r="48" s="61" customFormat="1" ht="12.75" customHeight="1" x14ac:dyDescent="0.2"/>
    <row r="49" spans="1:21" s="61" customFormat="1" ht="12" customHeight="1" x14ac:dyDescent="0.2"/>
    <row r="50" spans="1:21" s="61" customFormat="1" ht="23.25" customHeight="1" x14ac:dyDescent="0.2"/>
    <row r="51" spans="1:21" s="61" customFormat="1" ht="12" customHeight="1" x14ac:dyDescent="0.2"/>
    <row r="52" spans="1:21" s="61" customFormat="1" ht="12" customHeight="1" x14ac:dyDescent="0.2"/>
    <row r="53" spans="1:21" s="61" customFormat="1" ht="23.25" customHeight="1" x14ac:dyDescent="0.2"/>
    <row r="54" spans="1:21" s="61" customFormat="1" ht="12" customHeight="1" x14ac:dyDescent="0.2"/>
    <row r="55" spans="1:21" s="61" customFormat="1" ht="12" customHeight="1" x14ac:dyDescent="0.2"/>
    <row r="56" spans="1:21" s="61" customFormat="1" ht="23.25" customHeight="1" x14ac:dyDescent="0.2"/>
    <row r="57" spans="1:21" s="61" customFormat="1" ht="6.75" customHeight="1" x14ac:dyDescent="0.2"/>
    <row r="58" spans="1:21" s="61" customFormat="1" ht="6.75" customHeight="1" x14ac:dyDescent="0.2"/>
    <row r="59" spans="1:21" s="61" customFormat="1" ht="6.75" customHeight="1" x14ac:dyDescent="0.2"/>
    <row r="60" spans="1:21" s="61" customFormat="1" ht="6.75" customHeight="1" x14ac:dyDescent="0.2">
      <c r="L60" s="90"/>
      <c r="M60" s="90"/>
      <c r="N60" s="90"/>
      <c r="O60" s="90"/>
      <c r="P60" s="90"/>
      <c r="Q60" s="90"/>
    </row>
    <row r="61" spans="1:21" s="61" customFormat="1" ht="6.75" customHeight="1" x14ac:dyDescent="0.2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21" ht="12.6" customHeight="1" x14ac:dyDescent="0.15">
      <c r="T62" s="92"/>
      <c r="U62" s="93"/>
    </row>
  </sheetData>
  <sheetProtection password="C18F" sheet="1" objects="1" scenarios="1" selectLockedCells="1"/>
  <phoneticPr fontId="13"/>
  <pageMargins left="0.43307086614173229" right="0.19685039370078741" top="0.19685039370078741" bottom="0.23622047244094491" header="0.23622047244094491" footer="0.19685039370078741"/>
  <pageSetup paperSize="9" scale="98" orientation="landscape" blackAndWhite="1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/>
  </sheetViews>
  <sheetFormatPr defaultRowHeight="12" x14ac:dyDescent="0.15"/>
  <cols>
    <col min="1" max="1" width="45.6640625" customWidth="1"/>
    <col min="2" max="2" width="12" customWidth="1"/>
    <col min="3" max="3" width="24.6640625" customWidth="1"/>
    <col min="4" max="4" width="20.88671875" bestFit="1" customWidth="1"/>
    <col min="5" max="5" width="10.6640625" customWidth="1"/>
    <col min="6" max="6" width="20.88671875" bestFit="1" customWidth="1"/>
    <col min="7" max="7" width="10.6640625" customWidth="1"/>
    <col min="8" max="8" width="20.88671875" bestFit="1" customWidth="1"/>
    <col min="9" max="9" width="10.6640625" customWidth="1"/>
  </cols>
  <sheetData>
    <row r="1" spans="1:3" x14ac:dyDescent="0.15">
      <c r="A1" t="s">
        <v>148</v>
      </c>
      <c r="B1" t="s">
        <v>149</v>
      </c>
      <c r="C1" t="s">
        <v>150</v>
      </c>
    </row>
    <row r="2" spans="1:3" x14ac:dyDescent="0.15">
      <c r="A2" t="str">
        <f>申込書!B1</f>
        <v>第6回オカモト杯全十勝水泳競技大会</v>
      </c>
      <c r="B2" s="132">
        <v>40558</v>
      </c>
      <c r="C2" t="s">
        <v>151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3"/>
  <sheetViews>
    <sheetView topLeftCell="X1" workbookViewId="0">
      <selection activeCell="AF2" sqref="AF2"/>
    </sheetView>
  </sheetViews>
  <sheetFormatPr defaultRowHeight="12" x14ac:dyDescent="0.15"/>
  <cols>
    <col min="2" max="2" width="7.88671875" customWidth="1"/>
    <col min="3" max="3" width="14.6640625" customWidth="1"/>
    <col min="4" max="4" width="41.6640625" customWidth="1"/>
    <col min="5" max="5" width="15.6640625" customWidth="1"/>
    <col min="6" max="6" width="12.109375" customWidth="1"/>
    <col min="7" max="7" width="13.6640625" customWidth="1"/>
    <col min="8" max="8" width="10.109375" customWidth="1"/>
    <col min="9" max="10" width="51" customWidth="1"/>
    <col min="11" max="12" width="13.109375" customWidth="1"/>
    <col min="13" max="13" width="32.44140625" customWidth="1"/>
    <col min="14" max="15" width="20.88671875" customWidth="1"/>
    <col min="16" max="16" width="9.6640625" customWidth="1"/>
    <col min="17" max="18" width="20.88671875" customWidth="1"/>
    <col min="19" max="19" width="9.6640625" customWidth="1"/>
    <col min="20" max="21" width="20.88671875" customWidth="1"/>
    <col min="22" max="22" width="9.6640625" customWidth="1"/>
    <col min="23" max="24" width="20.88671875" customWidth="1"/>
    <col min="25" max="25" width="9.6640625" customWidth="1"/>
  </cols>
  <sheetData>
    <row r="1" spans="1:46" x14ac:dyDescent="0.15">
      <c r="N1" t="s">
        <v>309</v>
      </c>
      <c r="Q1" t="s">
        <v>310</v>
      </c>
      <c r="T1" t="s">
        <v>311</v>
      </c>
      <c r="W1" t="s">
        <v>312</v>
      </c>
      <c r="Z1" t="s">
        <v>94</v>
      </c>
      <c r="AC1" t="s">
        <v>96</v>
      </c>
      <c r="AF1" t="s">
        <v>335</v>
      </c>
      <c r="AI1" t="s">
        <v>95</v>
      </c>
    </row>
    <row r="2" spans="1:46" x14ac:dyDescent="0.15">
      <c r="A2" t="s">
        <v>97</v>
      </c>
      <c r="B2" t="s">
        <v>83</v>
      </c>
      <c r="C2" t="s">
        <v>84</v>
      </c>
      <c r="D2" t="s">
        <v>16</v>
      </c>
      <c r="E2" t="s">
        <v>88</v>
      </c>
      <c r="F2" t="s">
        <v>85</v>
      </c>
      <c r="G2" t="s">
        <v>86</v>
      </c>
      <c r="H2" t="s">
        <v>87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104</v>
      </c>
      <c r="O2" t="s">
        <v>27</v>
      </c>
      <c r="P2" t="s">
        <v>105</v>
      </c>
      <c r="Q2" t="s">
        <v>104</v>
      </c>
      <c r="R2" t="s">
        <v>27</v>
      </c>
      <c r="S2" t="s">
        <v>105</v>
      </c>
      <c r="T2" t="s">
        <v>104</v>
      </c>
      <c r="U2" t="s">
        <v>27</v>
      </c>
      <c r="V2" t="s">
        <v>105</v>
      </c>
      <c r="W2" t="s">
        <v>104</v>
      </c>
      <c r="X2" t="s">
        <v>27</v>
      </c>
      <c r="Y2" t="s">
        <v>105</v>
      </c>
      <c r="Z2" t="s">
        <v>29</v>
      </c>
      <c r="AA2" t="s">
        <v>30</v>
      </c>
      <c r="AB2" t="s">
        <v>31</v>
      </c>
      <c r="AC2" t="s">
        <v>29</v>
      </c>
      <c r="AD2" t="s">
        <v>30</v>
      </c>
      <c r="AE2" t="s">
        <v>31</v>
      </c>
      <c r="AF2" t="s">
        <v>29</v>
      </c>
      <c r="AG2" t="s">
        <v>30</v>
      </c>
      <c r="AH2" t="s">
        <v>31</v>
      </c>
      <c r="AI2" t="s">
        <v>327</v>
      </c>
      <c r="AJ2" t="s">
        <v>328</v>
      </c>
      <c r="AK2" t="s">
        <v>329</v>
      </c>
      <c r="AL2" t="s">
        <v>330</v>
      </c>
      <c r="AM2" t="s">
        <v>31</v>
      </c>
      <c r="AN2" t="s">
        <v>36</v>
      </c>
      <c r="AO2" t="s">
        <v>286</v>
      </c>
      <c r="AP2" t="s">
        <v>313</v>
      </c>
      <c r="AQ2" t="s">
        <v>80</v>
      </c>
      <c r="AR2" t="s">
        <v>81</v>
      </c>
      <c r="AS2" t="s">
        <v>82</v>
      </c>
    </row>
    <row r="3" spans="1:46" x14ac:dyDescent="0.15">
      <c r="B3" s="59" t="str">
        <f>申込書!AB4</f>
        <v>01001</v>
      </c>
      <c r="C3" s="60">
        <f>申込書!Q4</f>
        <v>0</v>
      </c>
      <c r="D3">
        <f>申込書!C6</f>
        <v>0</v>
      </c>
      <c r="E3">
        <f>申込書!S10</f>
        <v>0</v>
      </c>
      <c r="F3">
        <f>申込書!C10</f>
        <v>0</v>
      </c>
      <c r="G3">
        <f>申込書!C8</f>
        <v>0</v>
      </c>
      <c r="H3">
        <f>申込書!D12</f>
        <v>0</v>
      </c>
      <c r="I3">
        <f>申込書!D13</f>
        <v>0</v>
      </c>
      <c r="J3" t="str">
        <f>IF(申込書!D14="","",申込書!D14)</f>
        <v/>
      </c>
      <c r="K3">
        <f>申込書!F15</f>
        <v>0</v>
      </c>
      <c r="L3" t="str">
        <f>IF(申込書!P15="","",申込書!P15)</f>
        <v/>
      </c>
      <c r="M3" t="str">
        <f>IF(申込書!F16="","",申込書!F16)</f>
        <v/>
      </c>
      <c r="N3">
        <f>申込書!E20</f>
        <v>0</v>
      </c>
      <c r="O3">
        <f>申込書!E19</f>
        <v>0</v>
      </c>
      <c r="P3">
        <f>申込書!G21</f>
        <v>0</v>
      </c>
      <c r="Q3">
        <f>申込書!P20</f>
        <v>0</v>
      </c>
      <c r="R3">
        <f>申込書!P19</f>
        <v>0</v>
      </c>
      <c r="S3">
        <f>申込書!R21</f>
        <v>0</v>
      </c>
      <c r="T3">
        <f>申込書!E24</f>
        <v>0</v>
      </c>
      <c r="U3">
        <f>申込書!E23</f>
        <v>0</v>
      </c>
      <c r="V3">
        <f>申込書!G25</f>
        <v>0</v>
      </c>
      <c r="W3">
        <f>申込書!P24</f>
        <v>0</v>
      </c>
      <c r="X3">
        <f>申込書!P23</f>
        <v>0</v>
      </c>
      <c r="Y3">
        <f>申込書!R25</f>
        <v>0</v>
      </c>
      <c r="Z3">
        <f>申込書!G29</f>
        <v>0</v>
      </c>
      <c r="AA3">
        <f>申込書!G28</f>
        <v>0</v>
      </c>
      <c r="AB3">
        <f>SUM(Z3:AA3)</f>
        <v>0</v>
      </c>
      <c r="AC3">
        <f>申込書!G33</f>
        <v>0</v>
      </c>
      <c r="AD3">
        <f>申込書!G32</f>
        <v>0</v>
      </c>
      <c r="AE3">
        <f>SUM(AC3:AD3)</f>
        <v>0</v>
      </c>
      <c r="AF3">
        <f>申込書!R33</f>
        <v>0</v>
      </c>
      <c r="AG3">
        <f>申込書!R32</f>
        <v>0</v>
      </c>
      <c r="AH3">
        <f>SUM(AF3:AG3)</f>
        <v>0</v>
      </c>
      <c r="AI3">
        <f>申込書!H36</f>
        <v>0</v>
      </c>
      <c r="AJ3">
        <f>申込書!H37</f>
        <v>0</v>
      </c>
      <c r="AK3">
        <f>申込書!Q36</f>
        <v>0</v>
      </c>
      <c r="AL3">
        <f>申込書!Q37</f>
        <v>0</v>
      </c>
      <c r="AM3">
        <f>SUM(AI3:AL3)</f>
        <v>0</v>
      </c>
      <c r="AN3">
        <f>申込書!L44</f>
        <v>0</v>
      </c>
      <c r="AO3">
        <f>申込書!L45</f>
        <v>0</v>
      </c>
      <c r="AP3">
        <f>申込書!L46</f>
        <v>0</v>
      </c>
      <c r="AQ3" s="120">
        <f>申込書!C51</f>
        <v>0</v>
      </c>
      <c r="AR3">
        <f>申込書!H51</f>
        <v>0</v>
      </c>
      <c r="AS3">
        <f>申込書!C52</f>
        <v>0</v>
      </c>
      <c r="AT3" t="s">
        <v>331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A3" sqref="A3"/>
    </sheetView>
  </sheetViews>
  <sheetFormatPr defaultRowHeight="12" x14ac:dyDescent="0.15"/>
  <cols>
    <col min="2" max="2" width="26.5546875" customWidth="1"/>
    <col min="3" max="3" width="11.88671875" customWidth="1"/>
    <col min="4" max="5" width="15.5546875" customWidth="1"/>
  </cols>
  <sheetData>
    <row r="1" spans="1:5" x14ac:dyDescent="0.15">
      <c r="A1" t="s">
        <v>108</v>
      </c>
      <c r="B1" t="s">
        <v>109</v>
      </c>
      <c r="C1" t="s">
        <v>110</v>
      </c>
      <c r="D1" t="s">
        <v>111</v>
      </c>
      <c r="E1" t="s">
        <v>112</v>
      </c>
    </row>
    <row r="2" spans="1:5" x14ac:dyDescent="0.15">
      <c r="A2" s="59" t="str">
        <f>団体!B3</f>
        <v>01001</v>
      </c>
      <c r="B2">
        <f>申込書!C6</f>
        <v>0</v>
      </c>
      <c r="C2" s="60">
        <f>申込書!Q4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23"/>
  <sheetViews>
    <sheetView workbookViewId="0">
      <selection activeCell="L2" sqref="L2"/>
    </sheetView>
  </sheetViews>
  <sheetFormatPr defaultRowHeight="12" x14ac:dyDescent="0.15"/>
  <cols>
    <col min="1" max="1" width="7.33203125" customWidth="1"/>
    <col min="2" max="2" width="4.88671875" customWidth="1"/>
    <col min="3" max="3" width="14" customWidth="1"/>
    <col min="4" max="4" width="13.44140625" customWidth="1"/>
    <col min="5" max="5" width="10.6640625" bestFit="1" customWidth="1"/>
    <col min="6" max="6" width="5" customWidth="1"/>
    <col min="7" max="9" width="7.6640625" customWidth="1"/>
  </cols>
  <sheetData>
    <row r="1" spans="1:12" s="133" customFormat="1" x14ac:dyDescent="0.15">
      <c r="A1" s="133" t="s">
        <v>113</v>
      </c>
      <c r="B1" s="133" t="s">
        <v>114</v>
      </c>
      <c r="C1" s="133" t="s">
        <v>119</v>
      </c>
      <c r="D1" s="133" t="s">
        <v>115</v>
      </c>
      <c r="E1" s="133" t="s">
        <v>9</v>
      </c>
      <c r="F1" s="133" t="s">
        <v>23</v>
      </c>
      <c r="G1" s="133" t="s">
        <v>116</v>
      </c>
      <c r="H1" s="133" t="s">
        <v>245</v>
      </c>
      <c r="I1" s="133" t="s">
        <v>246</v>
      </c>
      <c r="J1" s="133" t="s">
        <v>117</v>
      </c>
      <c r="K1" s="133" t="s">
        <v>118</v>
      </c>
      <c r="L1" s="133" t="s">
        <v>120</v>
      </c>
    </row>
    <row r="2" spans="1:12" x14ac:dyDescent="0.15">
      <c r="A2" t="str">
        <f>IF(申込一覧表!G6="","",申込一覧表!AO6)</f>
        <v/>
      </c>
      <c r="B2">
        <v>0</v>
      </c>
      <c r="C2" s="140" t="str">
        <f>申込一覧表!AU6</f>
        <v xml:space="preserve">  </v>
      </c>
      <c r="D2" s="140" t="str">
        <f>申込一覧表!AT6</f>
        <v xml:space="preserve"> </v>
      </c>
      <c r="E2" s="142">
        <f>申込一覧表!B6</f>
        <v>0</v>
      </c>
      <c r="F2" s="140" t="str">
        <f>申込一覧表!AH6</f>
        <v/>
      </c>
      <c r="G2" s="140" t="str">
        <f>申込一覧表!AR6</f>
        <v/>
      </c>
      <c r="H2" s="140" t="str">
        <f>申込一覧表!CP6</f>
        <v/>
      </c>
      <c r="I2" s="140" t="str">
        <f>申込一覧表!CQ6</f>
        <v/>
      </c>
      <c r="K2" s="140">
        <f>申込一覧表!BS6</f>
        <v>0</v>
      </c>
      <c r="L2" s="144" t="str">
        <f>申込書!$AB$4</f>
        <v>01001</v>
      </c>
    </row>
    <row r="3" spans="1:12" x14ac:dyDescent="0.15">
      <c r="A3" t="str">
        <f>IF(申込一覧表!G7="","",申込一覧表!AO7)</f>
        <v/>
      </c>
      <c r="B3">
        <v>0</v>
      </c>
      <c r="C3" s="140" t="str">
        <f>申込一覧表!AU7</f>
        <v xml:space="preserve">  </v>
      </c>
      <c r="D3" s="140" t="str">
        <f>申込一覧表!AT7</f>
        <v xml:space="preserve"> </v>
      </c>
      <c r="E3" s="142">
        <f>申込一覧表!B7</f>
        <v>0</v>
      </c>
      <c r="F3" s="140" t="str">
        <f>申込一覧表!AH7</f>
        <v/>
      </c>
      <c r="G3" s="140" t="str">
        <f>申込一覧表!AR7</f>
        <v/>
      </c>
      <c r="H3" s="140" t="str">
        <f>申込一覧表!CP7</f>
        <v/>
      </c>
      <c r="I3" s="140" t="str">
        <f>申込一覧表!CQ7</f>
        <v/>
      </c>
      <c r="K3" s="140">
        <f>申込一覧表!BS7</f>
        <v>0</v>
      </c>
      <c r="L3" s="144" t="str">
        <f>申込書!$AB$4</f>
        <v>01001</v>
      </c>
    </row>
    <row r="4" spans="1:12" x14ac:dyDescent="0.15">
      <c r="A4" t="str">
        <f>IF(申込一覧表!G8="","",申込一覧表!AO8)</f>
        <v/>
      </c>
      <c r="B4">
        <v>0</v>
      </c>
      <c r="C4" s="140" t="str">
        <f>申込一覧表!AU8</f>
        <v xml:space="preserve">  </v>
      </c>
      <c r="D4" s="140" t="str">
        <f>申込一覧表!AT8</f>
        <v xml:space="preserve"> </v>
      </c>
      <c r="E4" s="142">
        <f>申込一覧表!B8</f>
        <v>0</v>
      </c>
      <c r="F4" s="140" t="str">
        <f>申込一覧表!AH8</f>
        <v/>
      </c>
      <c r="G4" s="140" t="str">
        <f>申込一覧表!AR8</f>
        <v/>
      </c>
      <c r="H4" s="140" t="str">
        <f>申込一覧表!CP8</f>
        <v/>
      </c>
      <c r="I4" s="140" t="str">
        <f>申込一覧表!CQ8</f>
        <v/>
      </c>
      <c r="K4" s="140">
        <f>申込一覧表!BS8</f>
        <v>0</v>
      </c>
      <c r="L4" s="144" t="str">
        <f>申込書!$AB$4</f>
        <v>01001</v>
      </c>
    </row>
    <row r="5" spans="1:12" x14ac:dyDescent="0.15">
      <c r="A5" t="str">
        <f>IF(申込一覧表!G9="","",申込一覧表!AO9)</f>
        <v/>
      </c>
      <c r="B5">
        <v>0</v>
      </c>
      <c r="C5" s="140" t="str">
        <f>申込一覧表!AU9</f>
        <v xml:space="preserve">  </v>
      </c>
      <c r="D5" s="140" t="str">
        <f>申込一覧表!AT9</f>
        <v xml:space="preserve"> </v>
      </c>
      <c r="E5" s="142">
        <f>申込一覧表!B9</f>
        <v>0</v>
      </c>
      <c r="F5" s="140" t="str">
        <f>申込一覧表!AH9</f>
        <v/>
      </c>
      <c r="G5" s="140" t="str">
        <f>申込一覧表!AR9</f>
        <v/>
      </c>
      <c r="H5" s="140" t="str">
        <f>申込一覧表!CP9</f>
        <v/>
      </c>
      <c r="I5" s="140" t="str">
        <f>申込一覧表!CQ9</f>
        <v/>
      </c>
      <c r="K5" s="140">
        <f>申込一覧表!BS9</f>
        <v>0</v>
      </c>
      <c r="L5" s="144" t="str">
        <f>申込書!$AB$4</f>
        <v>01001</v>
      </c>
    </row>
    <row r="6" spans="1:12" x14ac:dyDescent="0.15">
      <c r="A6" t="str">
        <f>IF(申込一覧表!G10="","",申込一覧表!AO10)</f>
        <v/>
      </c>
      <c r="B6">
        <v>0</v>
      </c>
      <c r="C6" s="140" t="str">
        <f>申込一覧表!AU10</f>
        <v xml:space="preserve">  </v>
      </c>
      <c r="D6" s="140" t="str">
        <f>申込一覧表!AT10</f>
        <v xml:space="preserve"> </v>
      </c>
      <c r="E6" s="142">
        <f>申込一覧表!B10</f>
        <v>0</v>
      </c>
      <c r="F6" s="140" t="str">
        <f>申込一覧表!AH10</f>
        <v/>
      </c>
      <c r="G6" s="140" t="str">
        <f>申込一覧表!AR10</f>
        <v/>
      </c>
      <c r="H6" s="140" t="str">
        <f>申込一覧表!CP10</f>
        <v/>
      </c>
      <c r="I6" s="140" t="str">
        <f>申込一覧表!CQ10</f>
        <v/>
      </c>
      <c r="K6" s="140">
        <f>申込一覧表!BS10</f>
        <v>0</v>
      </c>
      <c r="L6" s="144" t="str">
        <f>申込書!$AB$4</f>
        <v>01001</v>
      </c>
    </row>
    <row r="7" spans="1:12" x14ac:dyDescent="0.15">
      <c r="A7" t="str">
        <f>IF(申込一覧表!G11="","",申込一覧表!AO11)</f>
        <v/>
      </c>
      <c r="B7">
        <v>0</v>
      </c>
      <c r="C7" s="140" t="str">
        <f>申込一覧表!AU11</f>
        <v xml:space="preserve">  </v>
      </c>
      <c r="D7" s="140" t="str">
        <f>申込一覧表!AT11</f>
        <v xml:space="preserve"> </v>
      </c>
      <c r="E7" s="142">
        <f>申込一覧表!B11</f>
        <v>0</v>
      </c>
      <c r="F7" s="140" t="str">
        <f>申込一覧表!AH11</f>
        <v/>
      </c>
      <c r="G7" s="140" t="str">
        <f>申込一覧表!AR11</f>
        <v/>
      </c>
      <c r="H7" s="140" t="str">
        <f>申込一覧表!CP11</f>
        <v/>
      </c>
      <c r="I7" s="140" t="str">
        <f>申込一覧表!CQ11</f>
        <v/>
      </c>
      <c r="K7" s="140">
        <f>申込一覧表!BS11</f>
        <v>0</v>
      </c>
      <c r="L7" s="144" t="str">
        <f>申込書!$AB$4</f>
        <v>01001</v>
      </c>
    </row>
    <row r="8" spans="1:12" x14ac:dyDescent="0.15">
      <c r="A8" t="str">
        <f>IF(申込一覧表!G12="","",申込一覧表!AO12)</f>
        <v/>
      </c>
      <c r="B8">
        <v>0</v>
      </c>
      <c r="C8" s="140" t="str">
        <f>申込一覧表!AU12</f>
        <v xml:space="preserve">  </v>
      </c>
      <c r="D8" s="140" t="str">
        <f>申込一覧表!AT12</f>
        <v xml:space="preserve"> </v>
      </c>
      <c r="E8" s="142">
        <f>申込一覧表!B12</f>
        <v>0</v>
      </c>
      <c r="F8" s="140" t="str">
        <f>申込一覧表!AH12</f>
        <v/>
      </c>
      <c r="G8" s="140" t="str">
        <f>申込一覧表!AR12</f>
        <v/>
      </c>
      <c r="H8" s="140" t="str">
        <f>申込一覧表!CP12</f>
        <v/>
      </c>
      <c r="I8" s="140" t="str">
        <f>申込一覧表!CQ12</f>
        <v/>
      </c>
      <c r="K8" s="140">
        <f>申込一覧表!BS12</f>
        <v>0</v>
      </c>
      <c r="L8" s="144" t="str">
        <f>申込書!$AB$4</f>
        <v>01001</v>
      </c>
    </row>
    <row r="9" spans="1:12" x14ac:dyDescent="0.15">
      <c r="A9" t="str">
        <f>IF(申込一覧表!G13="","",申込一覧表!AO13)</f>
        <v/>
      </c>
      <c r="B9">
        <v>0</v>
      </c>
      <c r="C9" s="140" t="str">
        <f>申込一覧表!AU13</f>
        <v xml:space="preserve">  </v>
      </c>
      <c r="D9" s="140" t="str">
        <f>申込一覧表!AT13</f>
        <v xml:space="preserve"> </v>
      </c>
      <c r="E9" s="142">
        <f>申込一覧表!B13</f>
        <v>0</v>
      </c>
      <c r="F9" s="140" t="str">
        <f>申込一覧表!AH13</f>
        <v/>
      </c>
      <c r="G9" s="140" t="str">
        <f>申込一覧表!AR13</f>
        <v/>
      </c>
      <c r="H9" s="140" t="str">
        <f>申込一覧表!CP13</f>
        <v/>
      </c>
      <c r="I9" s="140" t="str">
        <f>申込一覧表!CQ13</f>
        <v/>
      </c>
      <c r="K9" s="140">
        <f>申込一覧表!BS13</f>
        <v>0</v>
      </c>
      <c r="L9" s="144" t="str">
        <f>申込書!$AB$4</f>
        <v>01001</v>
      </c>
    </row>
    <row r="10" spans="1:12" x14ac:dyDescent="0.15">
      <c r="A10" t="str">
        <f>IF(申込一覧表!G14="","",申込一覧表!AO14)</f>
        <v/>
      </c>
      <c r="B10">
        <v>0</v>
      </c>
      <c r="C10" s="140" t="str">
        <f>申込一覧表!AU14</f>
        <v xml:space="preserve">  </v>
      </c>
      <c r="D10" s="140" t="str">
        <f>申込一覧表!AT14</f>
        <v xml:space="preserve"> </v>
      </c>
      <c r="E10" s="142">
        <f>申込一覧表!B14</f>
        <v>0</v>
      </c>
      <c r="F10" s="140" t="str">
        <f>申込一覧表!AH14</f>
        <v/>
      </c>
      <c r="G10" s="140" t="str">
        <f>申込一覧表!AR14</f>
        <v/>
      </c>
      <c r="H10" s="140" t="str">
        <f>申込一覧表!CP14</f>
        <v/>
      </c>
      <c r="I10" s="140" t="str">
        <f>申込一覧表!CQ14</f>
        <v/>
      </c>
      <c r="K10" s="140">
        <f>申込一覧表!BS14</f>
        <v>0</v>
      </c>
      <c r="L10" s="144" t="str">
        <f>申込書!$AB$4</f>
        <v>01001</v>
      </c>
    </row>
    <row r="11" spans="1:12" x14ac:dyDescent="0.15">
      <c r="A11" t="str">
        <f>IF(申込一覧表!G15="","",申込一覧表!AO15)</f>
        <v/>
      </c>
      <c r="B11">
        <v>0</v>
      </c>
      <c r="C11" s="140" t="str">
        <f>申込一覧表!AU15</f>
        <v xml:space="preserve">  </v>
      </c>
      <c r="D11" s="140" t="str">
        <f>申込一覧表!AT15</f>
        <v xml:space="preserve"> </v>
      </c>
      <c r="E11" s="142">
        <f>申込一覧表!B15</f>
        <v>0</v>
      </c>
      <c r="F11" s="140" t="str">
        <f>申込一覧表!AH15</f>
        <v/>
      </c>
      <c r="G11" s="140" t="str">
        <f>申込一覧表!AR15</f>
        <v/>
      </c>
      <c r="H11" s="140" t="str">
        <f>申込一覧表!CP15</f>
        <v/>
      </c>
      <c r="I11" s="140" t="str">
        <f>申込一覧表!CQ15</f>
        <v/>
      </c>
      <c r="K11" s="140">
        <f>申込一覧表!BS15</f>
        <v>0</v>
      </c>
      <c r="L11" s="144" t="str">
        <f>申込書!$AB$4</f>
        <v>01001</v>
      </c>
    </row>
    <row r="12" spans="1:12" x14ac:dyDescent="0.15">
      <c r="A12" t="str">
        <f>IF(申込一覧表!G16="","",申込一覧表!AO16)</f>
        <v/>
      </c>
      <c r="B12">
        <v>0</v>
      </c>
      <c r="C12" s="140" t="str">
        <f>申込一覧表!AU16</f>
        <v xml:space="preserve">  </v>
      </c>
      <c r="D12" s="140" t="str">
        <f>申込一覧表!AT16</f>
        <v xml:space="preserve"> </v>
      </c>
      <c r="E12" s="142">
        <f>申込一覧表!B16</f>
        <v>0</v>
      </c>
      <c r="F12" s="140" t="str">
        <f>申込一覧表!AH16</f>
        <v/>
      </c>
      <c r="G12" s="140" t="str">
        <f>申込一覧表!AR16</f>
        <v/>
      </c>
      <c r="H12" s="140" t="str">
        <f>申込一覧表!CP16</f>
        <v/>
      </c>
      <c r="I12" s="140" t="str">
        <f>申込一覧表!CQ16</f>
        <v/>
      </c>
      <c r="K12" s="140">
        <f>申込一覧表!BS16</f>
        <v>0</v>
      </c>
      <c r="L12" s="144" t="str">
        <f>申込書!$AB$4</f>
        <v>01001</v>
      </c>
    </row>
    <row r="13" spans="1:12" x14ac:dyDescent="0.15">
      <c r="A13" t="str">
        <f>IF(申込一覧表!G17="","",申込一覧表!AO17)</f>
        <v/>
      </c>
      <c r="B13">
        <v>0</v>
      </c>
      <c r="C13" s="140" t="str">
        <f>申込一覧表!AU17</f>
        <v xml:space="preserve">  </v>
      </c>
      <c r="D13" s="140" t="str">
        <f>申込一覧表!AT17</f>
        <v xml:space="preserve"> </v>
      </c>
      <c r="E13" s="142">
        <f>申込一覧表!B17</f>
        <v>0</v>
      </c>
      <c r="F13" s="140" t="str">
        <f>申込一覧表!AH17</f>
        <v/>
      </c>
      <c r="G13" s="140" t="str">
        <f>申込一覧表!AR17</f>
        <v/>
      </c>
      <c r="H13" s="140" t="str">
        <f>申込一覧表!CP17</f>
        <v/>
      </c>
      <c r="I13" s="140" t="str">
        <f>申込一覧表!CQ17</f>
        <v/>
      </c>
      <c r="K13" s="140">
        <f>申込一覧表!BS17</f>
        <v>0</v>
      </c>
      <c r="L13" s="144" t="str">
        <f>申込書!$AB$4</f>
        <v>01001</v>
      </c>
    </row>
    <row r="14" spans="1:12" x14ac:dyDescent="0.15">
      <c r="A14" t="str">
        <f>IF(申込一覧表!G18="","",申込一覧表!AO18)</f>
        <v/>
      </c>
      <c r="B14">
        <v>0</v>
      </c>
      <c r="C14" s="140" t="str">
        <f>申込一覧表!AU18</f>
        <v xml:space="preserve">  </v>
      </c>
      <c r="D14" s="140" t="str">
        <f>申込一覧表!AT18</f>
        <v xml:space="preserve"> </v>
      </c>
      <c r="E14" s="142">
        <f>申込一覧表!B18</f>
        <v>0</v>
      </c>
      <c r="F14" s="140" t="str">
        <f>申込一覧表!AH18</f>
        <v/>
      </c>
      <c r="G14" s="140" t="str">
        <f>申込一覧表!AR18</f>
        <v/>
      </c>
      <c r="H14" s="140" t="str">
        <f>申込一覧表!CP18</f>
        <v/>
      </c>
      <c r="I14" s="140" t="str">
        <f>申込一覧表!CQ18</f>
        <v/>
      </c>
      <c r="K14" s="140">
        <f>申込一覧表!BS18</f>
        <v>0</v>
      </c>
      <c r="L14" s="144" t="str">
        <f>申込書!$AB$4</f>
        <v>01001</v>
      </c>
    </row>
    <row r="15" spans="1:12" x14ac:dyDescent="0.15">
      <c r="A15" t="str">
        <f>IF(申込一覧表!G19="","",申込一覧表!AO19)</f>
        <v/>
      </c>
      <c r="B15">
        <v>0</v>
      </c>
      <c r="C15" s="140" t="str">
        <f>申込一覧表!AU19</f>
        <v xml:space="preserve">  </v>
      </c>
      <c r="D15" s="140" t="str">
        <f>申込一覧表!AT19</f>
        <v xml:space="preserve"> </v>
      </c>
      <c r="E15" s="142">
        <f>申込一覧表!B19</f>
        <v>0</v>
      </c>
      <c r="F15" s="140" t="str">
        <f>申込一覧表!AH19</f>
        <v/>
      </c>
      <c r="G15" s="140" t="str">
        <f>申込一覧表!AR19</f>
        <v/>
      </c>
      <c r="H15" s="140" t="str">
        <f>申込一覧表!CP19</f>
        <v/>
      </c>
      <c r="I15" s="140" t="str">
        <f>申込一覧表!CQ19</f>
        <v/>
      </c>
      <c r="K15" s="140">
        <f>申込一覧表!BS19</f>
        <v>0</v>
      </c>
      <c r="L15" s="144" t="str">
        <f>申込書!$AB$4</f>
        <v>01001</v>
      </c>
    </row>
    <row r="16" spans="1:12" x14ac:dyDescent="0.15">
      <c r="A16" t="str">
        <f>IF(申込一覧表!G20="","",申込一覧表!AO20)</f>
        <v/>
      </c>
      <c r="B16">
        <v>0</v>
      </c>
      <c r="C16" s="140" t="str">
        <f>申込一覧表!AU20</f>
        <v xml:space="preserve">  </v>
      </c>
      <c r="D16" s="140" t="str">
        <f>申込一覧表!AT20</f>
        <v xml:space="preserve"> </v>
      </c>
      <c r="E16" s="142">
        <f>申込一覧表!B20</f>
        <v>0</v>
      </c>
      <c r="F16" s="140" t="str">
        <f>申込一覧表!AH20</f>
        <v/>
      </c>
      <c r="G16" s="140" t="str">
        <f>申込一覧表!AR20</f>
        <v/>
      </c>
      <c r="H16" s="140" t="str">
        <f>申込一覧表!CP20</f>
        <v/>
      </c>
      <c r="I16" s="140" t="str">
        <f>申込一覧表!CQ20</f>
        <v/>
      </c>
      <c r="K16" s="140">
        <f>申込一覧表!BS20</f>
        <v>0</v>
      </c>
      <c r="L16" s="144" t="str">
        <f>申込書!$AB$4</f>
        <v>01001</v>
      </c>
    </row>
    <row r="17" spans="1:12" x14ac:dyDescent="0.15">
      <c r="A17" t="str">
        <f>IF(申込一覧表!G21="","",申込一覧表!AO21)</f>
        <v/>
      </c>
      <c r="B17">
        <v>0</v>
      </c>
      <c r="C17" s="140" t="str">
        <f>申込一覧表!AU21</f>
        <v xml:space="preserve">  </v>
      </c>
      <c r="D17" s="140" t="str">
        <f>申込一覧表!AT21</f>
        <v xml:space="preserve"> </v>
      </c>
      <c r="E17" s="142">
        <f>申込一覧表!B21</f>
        <v>0</v>
      </c>
      <c r="F17" s="140" t="str">
        <f>申込一覧表!AH21</f>
        <v/>
      </c>
      <c r="G17" s="140" t="str">
        <f>申込一覧表!AR21</f>
        <v/>
      </c>
      <c r="H17" s="140" t="str">
        <f>申込一覧表!CP21</f>
        <v/>
      </c>
      <c r="I17" s="140" t="str">
        <f>申込一覧表!CQ21</f>
        <v/>
      </c>
      <c r="K17" s="140">
        <f>申込一覧表!BS21</f>
        <v>0</v>
      </c>
      <c r="L17" s="144" t="str">
        <f>申込書!$AB$4</f>
        <v>01001</v>
      </c>
    </row>
    <row r="18" spans="1:12" x14ac:dyDescent="0.15">
      <c r="A18" t="str">
        <f>IF(申込一覧表!G22="","",申込一覧表!AO22)</f>
        <v/>
      </c>
      <c r="B18">
        <v>0</v>
      </c>
      <c r="C18" s="140" t="str">
        <f>申込一覧表!AU22</f>
        <v xml:space="preserve">  </v>
      </c>
      <c r="D18" s="140" t="str">
        <f>申込一覧表!AT22</f>
        <v xml:space="preserve"> </v>
      </c>
      <c r="E18" s="142">
        <f>申込一覧表!B22</f>
        <v>0</v>
      </c>
      <c r="F18" s="140" t="str">
        <f>申込一覧表!AH22</f>
        <v/>
      </c>
      <c r="G18" s="140" t="str">
        <f>申込一覧表!AR22</f>
        <v/>
      </c>
      <c r="H18" s="140" t="str">
        <f>申込一覧表!CP22</f>
        <v/>
      </c>
      <c r="I18" s="140" t="str">
        <f>申込一覧表!CQ22</f>
        <v/>
      </c>
      <c r="K18" s="140">
        <f>申込一覧表!BS22</f>
        <v>0</v>
      </c>
      <c r="L18" s="144" t="str">
        <f>申込書!$AB$4</f>
        <v>01001</v>
      </c>
    </row>
    <row r="19" spans="1:12" x14ac:dyDescent="0.15">
      <c r="A19" t="str">
        <f>IF(申込一覧表!G23="","",申込一覧表!AO23)</f>
        <v/>
      </c>
      <c r="B19">
        <v>0</v>
      </c>
      <c r="C19" s="140" t="str">
        <f>申込一覧表!AU23</f>
        <v xml:space="preserve">  </v>
      </c>
      <c r="D19" s="140" t="str">
        <f>申込一覧表!AT23</f>
        <v xml:space="preserve"> </v>
      </c>
      <c r="E19" s="142">
        <f>申込一覧表!B23</f>
        <v>0</v>
      </c>
      <c r="F19" s="140" t="str">
        <f>申込一覧表!AH23</f>
        <v/>
      </c>
      <c r="G19" s="140" t="str">
        <f>申込一覧表!AR23</f>
        <v/>
      </c>
      <c r="H19" s="140" t="str">
        <f>申込一覧表!CP23</f>
        <v/>
      </c>
      <c r="I19" s="140" t="str">
        <f>申込一覧表!CQ23</f>
        <v/>
      </c>
      <c r="K19" s="140">
        <f>申込一覧表!BS23</f>
        <v>0</v>
      </c>
      <c r="L19" s="144" t="str">
        <f>申込書!$AB$4</f>
        <v>01001</v>
      </c>
    </row>
    <row r="20" spans="1:12" x14ac:dyDescent="0.15">
      <c r="A20" t="str">
        <f>IF(申込一覧表!G24="","",申込一覧表!AO24)</f>
        <v/>
      </c>
      <c r="B20">
        <v>0</v>
      </c>
      <c r="C20" s="140" t="str">
        <f>申込一覧表!AU24</f>
        <v xml:space="preserve">  </v>
      </c>
      <c r="D20" s="140" t="str">
        <f>申込一覧表!AT24</f>
        <v xml:space="preserve"> </v>
      </c>
      <c r="E20" s="142">
        <f>申込一覧表!B24</f>
        <v>0</v>
      </c>
      <c r="F20" s="140" t="str">
        <f>申込一覧表!AH24</f>
        <v/>
      </c>
      <c r="G20" s="140" t="str">
        <f>申込一覧表!AR24</f>
        <v/>
      </c>
      <c r="H20" s="140" t="str">
        <f>申込一覧表!CP24</f>
        <v/>
      </c>
      <c r="I20" s="140" t="str">
        <f>申込一覧表!CQ24</f>
        <v/>
      </c>
      <c r="K20" s="140">
        <f>申込一覧表!BS24</f>
        <v>0</v>
      </c>
      <c r="L20" s="144" t="str">
        <f>申込書!$AB$4</f>
        <v>01001</v>
      </c>
    </row>
    <row r="21" spans="1:12" x14ac:dyDescent="0.15">
      <c r="A21" t="str">
        <f>IF(申込一覧表!G25="","",申込一覧表!AO25)</f>
        <v/>
      </c>
      <c r="B21">
        <v>0</v>
      </c>
      <c r="C21" s="140" t="str">
        <f>申込一覧表!AU25</f>
        <v xml:space="preserve">  </v>
      </c>
      <c r="D21" s="140" t="str">
        <f>申込一覧表!AT25</f>
        <v xml:space="preserve"> </v>
      </c>
      <c r="E21" s="142">
        <f>申込一覧表!B25</f>
        <v>0</v>
      </c>
      <c r="F21" s="140" t="str">
        <f>申込一覧表!AH25</f>
        <v/>
      </c>
      <c r="G21" s="140" t="str">
        <f>申込一覧表!AR25</f>
        <v/>
      </c>
      <c r="H21" s="140" t="str">
        <f>申込一覧表!CP25</f>
        <v/>
      </c>
      <c r="I21" s="140" t="str">
        <f>申込一覧表!CQ25</f>
        <v/>
      </c>
      <c r="K21" s="140">
        <f>申込一覧表!BS25</f>
        <v>0</v>
      </c>
      <c r="L21" s="144" t="str">
        <f>申込書!$AB$4</f>
        <v>01001</v>
      </c>
    </row>
    <row r="22" spans="1:12" x14ac:dyDescent="0.15">
      <c r="A22" t="str">
        <f>IF(申込一覧表!G26="","",申込一覧表!AO26)</f>
        <v/>
      </c>
      <c r="B22">
        <v>0</v>
      </c>
      <c r="C22" s="140" t="str">
        <f>申込一覧表!AU26</f>
        <v xml:space="preserve">  </v>
      </c>
      <c r="D22" s="140" t="str">
        <f>申込一覧表!AT26</f>
        <v xml:space="preserve"> </v>
      </c>
      <c r="E22" s="142">
        <f>申込一覧表!B26</f>
        <v>0</v>
      </c>
      <c r="F22" s="140" t="str">
        <f>申込一覧表!AH26</f>
        <v/>
      </c>
      <c r="G22" s="140" t="str">
        <f>申込一覧表!AR26</f>
        <v/>
      </c>
      <c r="H22" s="140" t="str">
        <f>申込一覧表!CP26</f>
        <v/>
      </c>
      <c r="I22" s="140" t="str">
        <f>申込一覧表!CQ26</f>
        <v/>
      </c>
      <c r="K22" s="140">
        <f>申込一覧表!BS26</f>
        <v>0</v>
      </c>
      <c r="L22" s="144" t="str">
        <f>申込書!$AB$4</f>
        <v>01001</v>
      </c>
    </row>
    <row r="23" spans="1:12" x14ac:dyDescent="0.15">
      <c r="A23" t="str">
        <f>IF(申込一覧表!G27="","",申込一覧表!AO27)</f>
        <v/>
      </c>
      <c r="B23">
        <v>0</v>
      </c>
      <c r="C23" s="140" t="str">
        <f>申込一覧表!AU27</f>
        <v xml:space="preserve">  </v>
      </c>
      <c r="D23" s="140" t="str">
        <f>申込一覧表!AT27</f>
        <v xml:space="preserve"> </v>
      </c>
      <c r="E23" s="142">
        <f>申込一覧表!B27</f>
        <v>0</v>
      </c>
      <c r="F23" s="140" t="str">
        <f>申込一覧表!AH27</f>
        <v/>
      </c>
      <c r="G23" s="140" t="str">
        <f>申込一覧表!AR27</f>
        <v/>
      </c>
      <c r="H23" s="140" t="str">
        <f>申込一覧表!CP27</f>
        <v/>
      </c>
      <c r="I23" s="140" t="str">
        <f>申込一覧表!CQ27</f>
        <v/>
      </c>
      <c r="K23" s="140">
        <f>申込一覧表!BS27</f>
        <v>0</v>
      </c>
      <c r="L23" s="144" t="str">
        <f>申込書!$AB$4</f>
        <v>01001</v>
      </c>
    </row>
    <row r="24" spans="1:12" x14ac:dyDescent="0.15">
      <c r="A24" t="str">
        <f>IF(申込一覧表!G28="","",申込一覧表!AO28)</f>
        <v/>
      </c>
      <c r="B24">
        <v>0</v>
      </c>
      <c r="C24" s="140" t="str">
        <f>申込一覧表!AU28</f>
        <v xml:space="preserve">  </v>
      </c>
      <c r="D24" s="140" t="str">
        <f>申込一覧表!AT28</f>
        <v xml:space="preserve"> </v>
      </c>
      <c r="E24" s="142">
        <f>申込一覧表!B28</f>
        <v>0</v>
      </c>
      <c r="F24" s="140" t="str">
        <f>申込一覧表!AH28</f>
        <v/>
      </c>
      <c r="G24" s="140" t="str">
        <f>申込一覧表!AR28</f>
        <v/>
      </c>
      <c r="H24" s="140" t="str">
        <f>申込一覧表!CP28</f>
        <v/>
      </c>
      <c r="I24" s="140" t="str">
        <f>申込一覧表!CQ28</f>
        <v/>
      </c>
      <c r="K24" s="140">
        <f>申込一覧表!BS28</f>
        <v>0</v>
      </c>
      <c r="L24" s="144" t="str">
        <f>申込書!$AB$4</f>
        <v>01001</v>
      </c>
    </row>
    <row r="25" spans="1:12" x14ac:dyDescent="0.15">
      <c r="A25" t="str">
        <f>IF(申込一覧表!G29="","",申込一覧表!AO29)</f>
        <v/>
      </c>
      <c r="B25">
        <v>0</v>
      </c>
      <c r="C25" s="140" t="str">
        <f>申込一覧表!AU29</f>
        <v xml:space="preserve">  </v>
      </c>
      <c r="D25" s="140" t="str">
        <f>申込一覧表!AT29</f>
        <v xml:space="preserve"> </v>
      </c>
      <c r="E25" s="142">
        <f>申込一覧表!B29</f>
        <v>0</v>
      </c>
      <c r="F25" s="140" t="str">
        <f>申込一覧表!AH29</f>
        <v/>
      </c>
      <c r="G25" s="140" t="str">
        <f>申込一覧表!AR29</f>
        <v/>
      </c>
      <c r="H25" s="140" t="str">
        <f>申込一覧表!CP29</f>
        <v/>
      </c>
      <c r="I25" s="140" t="str">
        <f>申込一覧表!CQ29</f>
        <v/>
      </c>
      <c r="K25" s="140">
        <f>申込一覧表!BS29</f>
        <v>0</v>
      </c>
      <c r="L25" s="144" t="str">
        <f>申込書!$AB$4</f>
        <v>01001</v>
      </c>
    </row>
    <row r="26" spans="1:12" x14ac:dyDescent="0.15">
      <c r="A26" t="str">
        <f>IF(申込一覧表!G30="","",申込一覧表!AO30)</f>
        <v/>
      </c>
      <c r="B26">
        <v>0</v>
      </c>
      <c r="C26" s="140" t="str">
        <f>申込一覧表!AU30</f>
        <v xml:space="preserve">  </v>
      </c>
      <c r="D26" s="140" t="str">
        <f>申込一覧表!AT30</f>
        <v xml:space="preserve"> </v>
      </c>
      <c r="E26" s="142">
        <f>申込一覧表!B30</f>
        <v>0</v>
      </c>
      <c r="F26" s="140" t="str">
        <f>申込一覧表!AH30</f>
        <v/>
      </c>
      <c r="G26" s="140" t="str">
        <f>申込一覧表!AR30</f>
        <v/>
      </c>
      <c r="H26" s="140" t="str">
        <f>申込一覧表!CP30</f>
        <v/>
      </c>
      <c r="I26" s="140" t="str">
        <f>申込一覧表!CQ30</f>
        <v/>
      </c>
      <c r="K26" s="140">
        <f>申込一覧表!BS30</f>
        <v>0</v>
      </c>
      <c r="L26" s="144" t="str">
        <f>申込書!$AB$4</f>
        <v>01001</v>
      </c>
    </row>
    <row r="27" spans="1:12" x14ac:dyDescent="0.15">
      <c r="A27" t="str">
        <f>IF(申込一覧表!G31="","",申込一覧表!AO31)</f>
        <v/>
      </c>
      <c r="B27">
        <v>0</v>
      </c>
      <c r="C27" s="140" t="str">
        <f>申込一覧表!AU31</f>
        <v xml:space="preserve">  </v>
      </c>
      <c r="D27" s="140" t="str">
        <f>申込一覧表!AT31</f>
        <v xml:space="preserve"> </v>
      </c>
      <c r="E27" s="142">
        <f>申込一覧表!B31</f>
        <v>0</v>
      </c>
      <c r="F27" s="140" t="str">
        <f>申込一覧表!AH31</f>
        <v/>
      </c>
      <c r="G27" s="140" t="str">
        <f>申込一覧表!AR31</f>
        <v/>
      </c>
      <c r="H27" s="140" t="str">
        <f>申込一覧表!CP31</f>
        <v/>
      </c>
      <c r="I27" s="140" t="str">
        <f>申込一覧表!CQ31</f>
        <v/>
      </c>
      <c r="K27" s="140">
        <f>申込一覧表!BS31</f>
        <v>0</v>
      </c>
      <c r="L27" s="144" t="str">
        <f>申込書!$AB$4</f>
        <v>01001</v>
      </c>
    </row>
    <row r="28" spans="1:12" x14ac:dyDescent="0.15">
      <c r="A28" t="str">
        <f>IF(申込一覧表!G32="","",申込一覧表!AO32)</f>
        <v/>
      </c>
      <c r="B28">
        <v>0</v>
      </c>
      <c r="C28" s="140" t="str">
        <f>申込一覧表!AU32</f>
        <v xml:space="preserve">  </v>
      </c>
      <c r="D28" s="140" t="str">
        <f>申込一覧表!AT32</f>
        <v xml:space="preserve"> </v>
      </c>
      <c r="E28" s="142">
        <f>申込一覧表!B32</f>
        <v>0</v>
      </c>
      <c r="F28" s="140" t="str">
        <f>申込一覧表!AH32</f>
        <v/>
      </c>
      <c r="G28" s="140" t="str">
        <f>申込一覧表!AR32</f>
        <v/>
      </c>
      <c r="H28" s="140" t="str">
        <f>申込一覧表!CP32</f>
        <v/>
      </c>
      <c r="I28" s="140" t="str">
        <f>申込一覧表!CQ32</f>
        <v/>
      </c>
      <c r="K28" s="140">
        <f>申込一覧表!BS32</f>
        <v>0</v>
      </c>
      <c r="L28" s="144" t="str">
        <f>申込書!$AB$4</f>
        <v>01001</v>
      </c>
    </row>
    <row r="29" spans="1:12" x14ac:dyDescent="0.15">
      <c r="A29" t="str">
        <f>IF(申込一覧表!G33="","",申込一覧表!AO33)</f>
        <v/>
      </c>
      <c r="B29">
        <v>0</v>
      </c>
      <c r="C29" s="140" t="str">
        <f>申込一覧表!AU33</f>
        <v xml:space="preserve">  </v>
      </c>
      <c r="D29" s="140" t="str">
        <f>申込一覧表!AT33</f>
        <v xml:space="preserve"> </v>
      </c>
      <c r="E29" s="142">
        <f>申込一覧表!B33</f>
        <v>0</v>
      </c>
      <c r="F29" s="140" t="str">
        <f>申込一覧表!AH33</f>
        <v/>
      </c>
      <c r="G29" s="140" t="str">
        <f>申込一覧表!AR33</f>
        <v/>
      </c>
      <c r="H29" s="140" t="str">
        <f>申込一覧表!CP33</f>
        <v/>
      </c>
      <c r="I29" s="140" t="str">
        <f>申込一覧表!CQ33</f>
        <v/>
      </c>
      <c r="K29" s="140">
        <f>申込一覧表!BS33</f>
        <v>0</v>
      </c>
      <c r="L29" s="144" t="str">
        <f>申込書!$AB$4</f>
        <v>01001</v>
      </c>
    </row>
    <row r="30" spans="1:12" x14ac:dyDescent="0.15">
      <c r="A30" t="str">
        <f>IF(申込一覧表!G34="","",申込一覧表!AO34)</f>
        <v/>
      </c>
      <c r="B30">
        <v>0</v>
      </c>
      <c r="C30" s="140" t="str">
        <f>申込一覧表!AU34</f>
        <v xml:space="preserve">  </v>
      </c>
      <c r="D30" s="140" t="str">
        <f>申込一覧表!AT34</f>
        <v xml:space="preserve"> </v>
      </c>
      <c r="E30" s="142">
        <f>申込一覧表!B34</f>
        <v>0</v>
      </c>
      <c r="F30" s="140" t="str">
        <f>申込一覧表!AH34</f>
        <v/>
      </c>
      <c r="G30" s="140" t="str">
        <f>申込一覧表!AR34</f>
        <v/>
      </c>
      <c r="H30" s="140" t="str">
        <f>申込一覧表!CP34</f>
        <v/>
      </c>
      <c r="I30" s="140" t="str">
        <f>申込一覧表!CQ34</f>
        <v/>
      </c>
      <c r="K30" s="140">
        <f>申込一覧表!BS34</f>
        <v>0</v>
      </c>
      <c r="L30" s="144" t="str">
        <f>申込書!$AB$4</f>
        <v>01001</v>
      </c>
    </row>
    <row r="31" spans="1:12" x14ac:dyDescent="0.15">
      <c r="A31" t="str">
        <f>IF(申込一覧表!G35="","",申込一覧表!AO35)</f>
        <v/>
      </c>
      <c r="B31">
        <v>0</v>
      </c>
      <c r="C31" s="140" t="str">
        <f>申込一覧表!AU35</f>
        <v xml:space="preserve">  </v>
      </c>
      <c r="D31" s="140" t="str">
        <f>申込一覧表!AT35</f>
        <v xml:space="preserve"> </v>
      </c>
      <c r="E31" s="142">
        <f>申込一覧表!B35</f>
        <v>0</v>
      </c>
      <c r="F31" s="140" t="str">
        <f>申込一覧表!AH35</f>
        <v/>
      </c>
      <c r="G31" s="140" t="str">
        <f>申込一覧表!AR35</f>
        <v/>
      </c>
      <c r="H31" s="140" t="str">
        <f>申込一覧表!CP35</f>
        <v/>
      </c>
      <c r="I31" s="140" t="str">
        <f>申込一覧表!CQ35</f>
        <v/>
      </c>
      <c r="K31" s="140">
        <f>申込一覧表!BS35</f>
        <v>0</v>
      </c>
      <c r="L31" s="144" t="str">
        <f>申込書!$AB$4</f>
        <v>01001</v>
      </c>
    </row>
    <row r="32" spans="1:12" x14ac:dyDescent="0.15">
      <c r="A32" t="str">
        <f>IF(申込一覧表!G36="","",申込一覧表!AO36)</f>
        <v/>
      </c>
      <c r="B32">
        <v>0</v>
      </c>
      <c r="C32" s="140" t="str">
        <f>申込一覧表!AU36</f>
        <v xml:space="preserve">  </v>
      </c>
      <c r="D32" s="140" t="str">
        <f>申込一覧表!AT36</f>
        <v xml:space="preserve"> </v>
      </c>
      <c r="E32" s="142">
        <f>申込一覧表!B36</f>
        <v>0</v>
      </c>
      <c r="F32" s="140" t="str">
        <f>申込一覧表!AH36</f>
        <v/>
      </c>
      <c r="G32" s="140" t="str">
        <f>申込一覧表!AR36</f>
        <v/>
      </c>
      <c r="H32" s="140" t="str">
        <f>申込一覧表!CP36</f>
        <v/>
      </c>
      <c r="I32" s="140" t="str">
        <f>申込一覧表!CQ36</f>
        <v/>
      </c>
      <c r="K32" s="140">
        <f>申込一覧表!BS36</f>
        <v>0</v>
      </c>
      <c r="L32" s="144" t="str">
        <f>申込書!$AB$4</f>
        <v>01001</v>
      </c>
    </row>
    <row r="33" spans="1:12" x14ac:dyDescent="0.15">
      <c r="A33" t="str">
        <f>IF(申込一覧表!G37="","",申込一覧表!AO37)</f>
        <v/>
      </c>
      <c r="B33">
        <v>0</v>
      </c>
      <c r="C33" s="140" t="str">
        <f>申込一覧表!AU37</f>
        <v xml:space="preserve">  </v>
      </c>
      <c r="D33" s="140" t="str">
        <f>申込一覧表!AT37</f>
        <v xml:space="preserve"> </v>
      </c>
      <c r="E33" s="142">
        <f>申込一覧表!B37</f>
        <v>0</v>
      </c>
      <c r="F33" s="140" t="str">
        <f>申込一覧表!AH37</f>
        <v/>
      </c>
      <c r="G33" s="140" t="str">
        <f>申込一覧表!AR37</f>
        <v/>
      </c>
      <c r="H33" s="140" t="str">
        <f>申込一覧表!CP37</f>
        <v/>
      </c>
      <c r="I33" s="140" t="str">
        <f>申込一覧表!CQ37</f>
        <v/>
      </c>
      <c r="K33" s="140">
        <f>申込一覧表!BS37</f>
        <v>0</v>
      </c>
      <c r="L33" s="144" t="str">
        <f>申込書!$AB$4</f>
        <v>01001</v>
      </c>
    </row>
    <row r="34" spans="1:12" x14ac:dyDescent="0.15">
      <c r="A34" t="str">
        <f>IF(申込一覧表!G38="","",申込一覧表!AO38)</f>
        <v/>
      </c>
      <c r="B34">
        <v>0</v>
      </c>
      <c r="C34" s="140" t="str">
        <f>申込一覧表!AU38</f>
        <v xml:space="preserve">  </v>
      </c>
      <c r="D34" s="140" t="str">
        <f>申込一覧表!AT38</f>
        <v xml:space="preserve"> </v>
      </c>
      <c r="E34" s="142">
        <f>申込一覧表!B38</f>
        <v>0</v>
      </c>
      <c r="F34" s="140" t="str">
        <f>申込一覧表!AH38</f>
        <v/>
      </c>
      <c r="G34" s="140" t="str">
        <f>申込一覧表!AR38</f>
        <v/>
      </c>
      <c r="H34" s="140" t="str">
        <f>申込一覧表!CP38</f>
        <v/>
      </c>
      <c r="I34" s="140" t="str">
        <f>申込一覧表!CQ38</f>
        <v/>
      </c>
      <c r="K34" s="140">
        <f>申込一覧表!BS38</f>
        <v>0</v>
      </c>
      <c r="L34" s="144" t="str">
        <f>申込書!$AB$4</f>
        <v>01001</v>
      </c>
    </row>
    <row r="35" spans="1:12" x14ac:dyDescent="0.15">
      <c r="A35" t="str">
        <f>IF(申込一覧表!G39="","",申込一覧表!AO39)</f>
        <v/>
      </c>
      <c r="B35">
        <v>0</v>
      </c>
      <c r="C35" s="140" t="str">
        <f>申込一覧表!AU39</f>
        <v xml:space="preserve">  </v>
      </c>
      <c r="D35" s="140" t="str">
        <f>申込一覧表!AT39</f>
        <v xml:space="preserve"> </v>
      </c>
      <c r="E35" s="142">
        <f>申込一覧表!B39</f>
        <v>0</v>
      </c>
      <c r="F35" s="140" t="str">
        <f>申込一覧表!AH39</f>
        <v/>
      </c>
      <c r="G35" s="140" t="str">
        <f>申込一覧表!AR39</f>
        <v/>
      </c>
      <c r="H35" s="140" t="str">
        <f>申込一覧表!CP39</f>
        <v/>
      </c>
      <c r="I35" s="140" t="str">
        <f>申込一覧表!CQ39</f>
        <v/>
      </c>
      <c r="K35" s="140">
        <f>申込一覧表!BS39</f>
        <v>0</v>
      </c>
      <c r="L35" s="144" t="str">
        <f>申込書!$AB$4</f>
        <v>01001</v>
      </c>
    </row>
    <row r="36" spans="1:12" x14ac:dyDescent="0.15">
      <c r="A36" t="str">
        <f>IF(申込一覧表!G40="","",申込一覧表!AO40)</f>
        <v/>
      </c>
      <c r="B36">
        <v>0</v>
      </c>
      <c r="C36" s="140" t="str">
        <f>申込一覧表!AU40</f>
        <v xml:space="preserve">  </v>
      </c>
      <c r="D36" s="140" t="str">
        <f>申込一覧表!AT40</f>
        <v xml:space="preserve"> </v>
      </c>
      <c r="E36" s="142">
        <f>申込一覧表!B40</f>
        <v>0</v>
      </c>
      <c r="F36" s="140" t="str">
        <f>申込一覧表!AH40</f>
        <v/>
      </c>
      <c r="G36" s="140" t="str">
        <f>申込一覧表!AR40</f>
        <v/>
      </c>
      <c r="H36" s="140" t="str">
        <f>申込一覧表!CP40</f>
        <v/>
      </c>
      <c r="I36" s="140" t="str">
        <f>申込一覧表!CQ40</f>
        <v/>
      </c>
      <c r="K36" s="140">
        <f>申込一覧表!BS40</f>
        <v>0</v>
      </c>
      <c r="L36" s="144" t="str">
        <f>申込書!$AB$4</f>
        <v>01001</v>
      </c>
    </row>
    <row r="37" spans="1:12" x14ac:dyDescent="0.15">
      <c r="A37" t="str">
        <f>IF(申込一覧表!G41="","",申込一覧表!AO41)</f>
        <v/>
      </c>
      <c r="B37">
        <v>0</v>
      </c>
      <c r="C37" s="140" t="str">
        <f>申込一覧表!AU41</f>
        <v xml:space="preserve">  </v>
      </c>
      <c r="D37" s="140" t="str">
        <f>申込一覧表!AT41</f>
        <v xml:space="preserve"> </v>
      </c>
      <c r="E37" s="142">
        <f>申込一覧表!B41</f>
        <v>0</v>
      </c>
      <c r="F37" s="140" t="str">
        <f>申込一覧表!AH41</f>
        <v/>
      </c>
      <c r="G37" s="140" t="str">
        <f>申込一覧表!AR41</f>
        <v/>
      </c>
      <c r="H37" s="140" t="str">
        <f>申込一覧表!CP41</f>
        <v/>
      </c>
      <c r="I37" s="140" t="str">
        <f>申込一覧表!CQ41</f>
        <v/>
      </c>
      <c r="K37" s="140">
        <f>申込一覧表!BS41</f>
        <v>0</v>
      </c>
      <c r="L37" s="144" t="str">
        <f>申込書!$AB$4</f>
        <v>01001</v>
      </c>
    </row>
    <row r="38" spans="1:12" x14ac:dyDescent="0.15">
      <c r="A38" t="str">
        <f>IF(申込一覧表!G42="","",申込一覧表!AO42)</f>
        <v/>
      </c>
      <c r="B38">
        <v>0</v>
      </c>
      <c r="C38" s="140" t="str">
        <f>申込一覧表!AU42</f>
        <v xml:space="preserve">  </v>
      </c>
      <c r="D38" s="140" t="str">
        <f>申込一覧表!AT42</f>
        <v xml:space="preserve"> </v>
      </c>
      <c r="E38" s="142">
        <f>申込一覧表!B42</f>
        <v>0</v>
      </c>
      <c r="F38" s="140" t="str">
        <f>申込一覧表!AH42</f>
        <v/>
      </c>
      <c r="G38" s="140" t="str">
        <f>申込一覧表!AR42</f>
        <v/>
      </c>
      <c r="H38" s="140" t="str">
        <f>申込一覧表!CP42</f>
        <v/>
      </c>
      <c r="I38" s="140" t="str">
        <f>申込一覧表!CQ42</f>
        <v/>
      </c>
      <c r="K38" s="140">
        <f>申込一覧表!BS42</f>
        <v>0</v>
      </c>
      <c r="L38" s="144" t="str">
        <f>申込書!$AB$4</f>
        <v>01001</v>
      </c>
    </row>
    <row r="39" spans="1:12" x14ac:dyDescent="0.15">
      <c r="A39" t="str">
        <f>IF(申込一覧表!G43="","",申込一覧表!AO43)</f>
        <v/>
      </c>
      <c r="B39">
        <v>0</v>
      </c>
      <c r="C39" s="140" t="str">
        <f>申込一覧表!AU43</f>
        <v xml:space="preserve">  </v>
      </c>
      <c r="D39" s="140" t="str">
        <f>申込一覧表!AT43</f>
        <v xml:space="preserve"> </v>
      </c>
      <c r="E39" s="142">
        <f>申込一覧表!B43</f>
        <v>0</v>
      </c>
      <c r="F39" s="140" t="str">
        <f>申込一覧表!AH43</f>
        <v/>
      </c>
      <c r="G39" s="140" t="str">
        <f>申込一覧表!AR43</f>
        <v/>
      </c>
      <c r="H39" s="140" t="str">
        <f>申込一覧表!CP43</f>
        <v/>
      </c>
      <c r="I39" s="140" t="str">
        <f>申込一覧表!CQ43</f>
        <v/>
      </c>
      <c r="K39" s="140">
        <f>申込一覧表!BS43</f>
        <v>0</v>
      </c>
      <c r="L39" s="144" t="str">
        <f>申込書!$AB$4</f>
        <v>01001</v>
      </c>
    </row>
    <row r="40" spans="1:12" x14ac:dyDescent="0.15">
      <c r="A40" t="str">
        <f>IF(申込一覧表!G44="","",申込一覧表!AO44)</f>
        <v/>
      </c>
      <c r="B40">
        <v>0</v>
      </c>
      <c r="C40" s="140" t="str">
        <f>申込一覧表!AU44</f>
        <v xml:space="preserve">  </v>
      </c>
      <c r="D40" s="140" t="str">
        <f>申込一覧表!AT44</f>
        <v xml:space="preserve"> </v>
      </c>
      <c r="E40" s="142">
        <f>申込一覧表!B44</f>
        <v>0</v>
      </c>
      <c r="F40" s="140" t="str">
        <f>申込一覧表!AH44</f>
        <v/>
      </c>
      <c r="G40" s="140" t="str">
        <f>申込一覧表!AR44</f>
        <v/>
      </c>
      <c r="H40" s="140" t="str">
        <f>申込一覧表!CP44</f>
        <v/>
      </c>
      <c r="I40" s="140" t="str">
        <f>申込一覧表!CQ44</f>
        <v/>
      </c>
      <c r="K40" s="140">
        <f>申込一覧表!BS44</f>
        <v>0</v>
      </c>
      <c r="L40" s="144" t="str">
        <f>申込書!$AB$4</f>
        <v>01001</v>
      </c>
    </row>
    <row r="41" spans="1:12" x14ac:dyDescent="0.15">
      <c r="A41" t="str">
        <f>IF(申込一覧表!G45="","",申込一覧表!AO45)</f>
        <v/>
      </c>
      <c r="B41">
        <v>0</v>
      </c>
      <c r="C41" s="140" t="str">
        <f>申込一覧表!AU45</f>
        <v xml:space="preserve">  </v>
      </c>
      <c r="D41" s="140" t="str">
        <f>申込一覧表!AT45</f>
        <v xml:space="preserve"> </v>
      </c>
      <c r="E41" s="142">
        <f>申込一覧表!B45</f>
        <v>0</v>
      </c>
      <c r="F41" s="140" t="str">
        <f>申込一覧表!AH45</f>
        <v/>
      </c>
      <c r="G41" s="140" t="str">
        <f>申込一覧表!AR45</f>
        <v/>
      </c>
      <c r="H41" s="140" t="str">
        <f>申込一覧表!CP45</f>
        <v/>
      </c>
      <c r="I41" s="140" t="str">
        <f>申込一覧表!CQ45</f>
        <v/>
      </c>
      <c r="K41" s="140">
        <f>申込一覧表!BS45</f>
        <v>0</v>
      </c>
      <c r="L41" s="144" t="str">
        <f>申込書!$AB$4</f>
        <v>01001</v>
      </c>
    </row>
    <row r="42" spans="1:12" x14ac:dyDescent="0.15">
      <c r="A42" t="str">
        <f>IF(申込一覧表!G46="","",申込一覧表!AO46)</f>
        <v/>
      </c>
      <c r="B42">
        <v>0</v>
      </c>
      <c r="C42" s="140" t="str">
        <f>申込一覧表!AU46</f>
        <v xml:space="preserve">  </v>
      </c>
      <c r="D42" s="140" t="str">
        <f>申込一覧表!AT46</f>
        <v xml:space="preserve"> </v>
      </c>
      <c r="E42" s="142">
        <f>申込一覧表!B46</f>
        <v>0</v>
      </c>
      <c r="F42" s="140" t="str">
        <f>申込一覧表!AH46</f>
        <v/>
      </c>
      <c r="G42" s="140" t="str">
        <f>申込一覧表!AR46</f>
        <v/>
      </c>
      <c r="H42" s="140" t="str">
        <f>申込一覧表!CP46</f>
        <v/>
      </c>
      <c r="I42" s="140" t="str">
        <f>申込一覧表!CQ46</f>
        <v/>
      </c>
      <c r="K42" s="140">
        <f>申込一覧表!BS46</f>
        <v>0</v>
      </c>
      <c r="L42" s="144" t="str">
        <f>申込書!$AB$4</f>
        <v>01001</v>
      </c>
    </row>
    <row r="43" spans="1:12" x14ac:dyDescent="0.15">
      <c r="A43" t="str">
        <f>IF(申込一覧表!G47="","",申込一覧表!AO47)</f>
        <v/>
      </c>
      <c r="B43">
        <v>0</v>
      </c>
      <c r="C43" s="140" t="str">
        <f>申込一覧表!AU47</f>
        <v xml:space="preserve">  </v>
      </c>
      <c r="D43" s="140" t="str">
        <f>申込一覧表!AT47</f>
        <v xml:space="preserve"> </v>
      </c>
      <c r="E43" s="142">
        <f>申込一覧表!B47</f>
        <v>0</v>
      </c>
      <c r="F43" s="140" t="str">
        <f>申込一覧表!AH47</f>
        <v/>
      </c>
      <c r="G43" s="140" t="str">
        <f>申込一覧表!AR47</f>
        <v/>
      </c>
      <c r="H43" s="140" t="str">
        <f>申込一覧表!CP47</f>
        <v/>
      </c>
      <c r="I43" s="140" t="str">
        <f>申込一覧表!CQ47</f>
        <v/>
      </c>
      <c r="K43" s="140">
        <f>申込一覧表!BS47</f>
        <v>0</v>
      </c>
      <c r="L43" s="144" t="str">
        <f>申込書!$AB$4</f>
        <v>01001</v>
      </c>
    </row>
    <row r="44" spans="1:12" x14ac:dyDescent="0.15">
      <c r="A44" t="str">
        <f>IF(申込一覧表!G48="","",申込一覧表!AO48)</f>
        <v/>
      </c>
      <c r="B44">
        <v>0</v>
      </c>
      <c r="C44" s="140" t="str">
        <f>申込一覧表!AU48</f>
        <v xml:space="preserve">  </v>
      </c>
      <c r="D44" s="140" t="str">
        <f>申込一覧表!AT48</f>
        <v xml:space="preserve"> </v>
      </c>
      <c r="E44" s="142">
        <f>申込一覧表!B48</f>
        <v>0</v>
      </c>
      <c r="F44" s="140" t="str">
        <f>申込一覧表!AH48</f>
        <v/>
      </c>
      <c r="G44" s="140" t="str">
        <f>申込一覧表!AR48</f>
        <v/>
      </c>
      <c r="H44" s="140" t="str">
        <f>申込一覧表!CP48</f>
        <v/>
      </c>
      <c r="I44" s="140" t="str">
        <f>申込一覧表!CQ48</f>
        <v/>
      </c>
      <c r="K44" s="140">
        <f>申込一覧表!BS48</f>
        <v>0</v>
      </c>
      <c r="L44" s="144" t="str">
        <f>申込書!$AB$4</f>
        <v>01001</v>
      </c>
    </row>
    <row r="45" spans="1:12" x14ac:dyDescent="0.15">
      <c r="A45" t="str">
        <f>IF(申込一覧表!G49="","",申込一覧表!AO49)</f>
        <v/>
      </c>
      <c r="B45">
        <v>0</v>
      </c>
      <c r="C45" s="140" t="str">
        <f>申込一覧表!AU49</f>
        <v xml:space="preserve">  </v>
      </c>
      <c r="D45" s="140" t="str">
        <f>申込一覧表!AT49</f>
        <v xml:space="preserve"> </v>
      </c>
      <c r="E45" s="142">
        <f>申込一覧表!B49</f>
        <v>0</v>
      </c>
      <c r="F45" s="140" t="str">
        <f>申込一覧表!AH49</f>
        <v/>
      </c>
      <c r="G45" s="140" t="str">
        <f>申込一覧表!AR49</f>
        <v/>
      </c>
      <c r="H45" s="140" t="str">
        <f>申込一覧表!CP49</f>
        <v/>
      </c>
      <c r="I45" s="140" t="str">
        <f>申込一覧表!CQ49</f>
        <v/>
      </c>
      <c r="K45" s="140">
        <f>申込一覧表!BS49</f>
        <v>0</v>
      </c>
      <c r="L45" s="144" t="str">
        <f>申込書!$AB$4</f>
        <v>01001</v>
      </c>
    </row>
    <row r="46" spans="1:12" x14ac:dyDescent="0.15">
      <c r="A46" t="str">
        <f>IF(申込一覧表!G50="","",申込一覧表!AO50)</f>
        <v/>
      </c>
      <c r="B46">
        <v>0</v>
      </c>
      <c r="C46" s="140" t="str">
        <f>申込一覧表!AU50</f>
        <v xml:space="preserve">  </v>
      </c>
      <c r="D46" s="140" t="str">
        <f>申込一覧表!AT50</f>
        <v xml:space="preserve"> </v>
      </c>
      <c r="E46" s="142">
        <f>申込一覧表!B50</f>
        <v>0</v>
      </c>
      <c r="F46" s="140" t="str">
        <f>申込一覧表!AH50</f>
        <v/>
      </c>
      <c r="G46" s="140" t="str">
        <f>申込一覧表!AR50</f>
        <v/>
      </c>
      <c r="H46" s="140" t="str">
        <f>申込一覧表!CP50</f>
        <v/>
      </c>
      <c r="I46" s="140" t="str">
        <f>申込一覧表!CQ50</f>
        <v/>
      </c>
      <c r="K46" s="140">
        <f>申込一覧表!BS50</f>
        <v>0</v>
      </c>
      <c r="L46" s="144" t="str">
        <f>申込書!$AB$4</f>
        <v>01001</v>
      </c>
    </row>
    <row r="47" spans="1:12" x14ac:dyDescent="0.15">
      <c r="A47" t="str">
        <f>IF(申込一覧表!G51="","",申込一覧表!AO51)</f>
        <v/>
      </c>
      <c r="B47">
        <v>0</v>
      </c>
      <c r="C47" s="140" t="str">
        <f>申込一覧表!AU51</f>
        <v xml:space="preserve">  </v>
      </c>
      <c r="D47" s="140" t="str">
        <f>申込一覧表!AT51</f>
        <v xml:space="preserve"> </v>
      </c>
      <c r="E47" s="142">
        <f>申込一覧表!B51</f>
        <v>0</v>
      </c>
      <c r="F47" s="140" t="str">
        <f>申込一覧表!AH51</f>
        <v/>
      </c>
      <c r="G47" s="140" t="str">
        <f>申込一覧表!AR51</f>
        <v/>
      </c>
      <c r="H47" s="140" t="str">
        <f>申込一覧表!CP51</f>
        <v/>
      </c>
      <c r="I47" s="140" t="str">
        <f>申込一覧表!CQ51</f>
        <v/>
      </c>
      <c r="K47" s="140">
        <f>申込一覧表!BS51</f>
        <v>0</v>
      </c>
      <c r="L47" s="144" t="str">
        <f>申込書!$AB$4</f>
        <v>01001</v>
      </c>
    </row>
    <row r="48" spans="1:12" x14ac:dyDescent="0.15">
      <c r="A48" t="str">
        <f>IF(申込一覧表!G52="","",申込一覧表!AO52)</f>
        <v/>
      </c>
      <c r="B48">
        <v>0</v>
      </c>
      <c r="C48" s="140" t="str">
        <f>申込一覧表!AU52</f>
        <v xml:space="preserve">  </v>
      </c>
      <c r="D48" s="140" t="str">
        <f>申込一覧表!AT52</f>
        <v xml:space="preserve"> </v>
      </c>
      <c r="E48" s="142">
        <f>申込一覧表!B52</f>
        <v>0</v>
      </c>
      <c r="F48" s="140" t="str">
        <f>申込一覧表!AH52</f>
        <v/>
      </c>
      <c r="G48" s="140" t="str">
        <f>申込一覧表!AR52</f>
        <v/>
      </c>
      <c r="H48" s="140" t="str">
        <f>申込一覧表!CP52</f>
        <v/>
      </c>
      <c r="I48" s="140" t="str">
        <f>申込一覧表!CQ52</f>
        <v/>
      </c>
      <c r="K48" s="140">
        <f>申込一覧表!BS52</f>
        <v>0</v>
      </c>
      <c r="L48" s="144" t="str">
        <f>申込書!$AB$4</f>
        <v>01001</v>
      </c>
    </row>
    <row r="49" spans="1:12" x14ac:dyDescent="0.15">
      <c r="A49" t="str">
        <f>IF(申込一覧表!G53="","",申込一覧表!AO53)</f>
        <v/>
      </c>
      <c r="B49">
        <v>0</v>
      </c>
      <c r="C49" s="140" t="str">
        <f>申込一覧表!AU53</f>
        <v xml:space="preserve">  </v>
      </c>
      <c r="D49" s="140" t="str">
        <f>申込一覧表!AT53</f>
        <v xml:space="preserve"> </v>
      </c>
      <c r="E49" s="142">
        <f>申込一覧表!B53</f>
        <v>0</v>
      </c>
      <c r="F49" s="140" t="str">
        <f>申込一覧表!AH53</f>
        <v/>
      </c>
      <c r="G49" s="140" t="str">
        <f>申込一覧表!AR53</f>
        <v/>
      </c>
      <c r="H49" s="140" t="str">
        <f>申込一覧表!CP53</f>
        <v/>
      </c>
      <c r="I49" s="140" t="str">
        <f>申込一覧表!CQ53</f>
        <v/>
      </c>
      <c r="K49" s="140">
        <f>申込一覧表!BS53</f>
        <v>0</v>
      </c>
      <c r="L49" s="144" t="str">
        <f>申込書!$AB$4</f>
        <v>01001</v>
      </c>
    </row>
    <row r="50" spans="1:12" x14ac:dyDescent="0.15">
      <c r="A50" t="str">
        <f>IF(申込一覧表!G54="","",申込一覧表!AO54)</f>
        <v/>
      </c>
      <c r="B50">
        <v>0</v>
      </c>
      <c r="C50" s="140" t="str">
        <f>申込一覧表!AU54</f>
        <v xml:space="preserve">  </v>
      </c>
      <c r="D50" s="140" t="str">
        <f>申込一覧表!AT54</f>
        <v xml:space="preserve"> </v>
      </c>
      <c r="E50" s="142">
        <f>申込一覧表!B54</f>
        <v>0</v>
      </c>
      <c r="F50" s="140" t="str">
        <f>申込一覧表!AH54</f>
        <v/>
      </c>
      <c r="G50" s="140" t="str">
        <f>申込一覧表!AR54</f>
        <v/>
      </c>
      <c r="H50" s="140" t="str">
        <f>申込一覧表!CP54</f>
        <v/>
      </c>
      <c r="I50" s="140" t="str">
        <f>申込一覧表!CQ54</f>
        <v/>
      </c>
      <c r="K50" s="140">
        <f>申込一覧表!BS54</f>
        <v>0</v>
      </c>
      <c r="L50" s="144" t="str">
        <f>申込書!$AB$4</f>
        <v>01001</v>
      </c>
    </row>
    <row r="51" spans="1:12" x14ac:dyDescent="0.15">
      <c r="A51" t="str">
        <f>IF(申込一覧表!G55="","",申込一覧表!AO55)</f>
        <v/>
      </c>
      <c r="B51">
        <v>0</v>
      </c>
      <c r="C51" s="140" t="str">
        <f>申込一覧表!AU55</f>
        <v xml:space="preserve">  </v>
      </c>
      <c r="D51" s="140" t="str">
        <f>申込一覧表!AT55</f>
        <v xml:space="preserve"> </v>
      </c>
      <c r="E51" s="142">
        <f>申込一覧表!B55</f>
        <v>0</v>
      </c>
      <c r="F51" s="140" t="str">
        <f>申込一覧表!AH55</f>
        <v/>
      </c>
      <c r="G51" s="140" t="str">
        <f>申込一覧表!AR55</f>
        <v/>
      </c>
      <c r="H51" s="140" t="str">
        <f>申込一覧表!CP55</f>
        <v/>
      </c>
      <c r="I51" s="140" t="str">
        <f>申込一覧表!CQ55</f>
        <v/>
      </c>
      <c r="K51" s="140">
        <f>申込一覧表!BS55</f>
        <v>0</v>
      </c>
      <c r="L51" s="144" t="str">
        <f>申込書!$AB$4</f>
        <v>01001</v>
      </c>
    </row>
    <row r="52" spans="1:12" x14ac:dyDescent="0.15">
      <c r="A52" t="str">
        <f>IF(申込一覧表!G56="","",申込一覧表!AO56)</f>
        <v/>
      </c>
      <c r="B52">
        <v>0</v>
      </c>
      <c r="C52" s="140" t="str">
        <f>申込一覧表!AU56</f>
        <v xml:space="preserve">  </v>
      </c>
      <c r="D52" s="140" t="str">
        <f>申込一覧表!AT56</f>
        <v xml:space="preserve"> </v>
      </c>
      <c r="E52" s="142">
        <f>申込一覧表!B56</f>
        <v>0</v>
      </c>
      <c r="F52" s="140" t="str">
        <f>申込一覧表!AH56</f>
        <v/>
      </c>
      <c r="G52" s="140" t="str">
        <f>申込一覧表!AR56</f>
        <v/>
      </c>
      <c r="H52" s="140" t="str">
        <f>申込一覧表!CP56</f>
        <v/>
      </c>
      <c r="I52" s="140" t="str">
        <f>申込一覧表!CQ56</f>
        <v/>
      </c>
      <c r="K52" s="140">
        <f>申込一覧表!BS56</f>
        <v>0</v>
      </c>
      <c r="L52" s="144" t="str">
        <f>申込書!$AB$4</f>
        <v>01001</v>
      </c>
    </row>
    <row r="53" spans="1:12" x14ac:dyDescent="0.15">
      <c r="A53" t="str">
        <f>IF(申込一覧表!G57="","",申込一覧表!AO57)</f>
        <v/>
      </c>
      <c r="B53">
        <v>0</v>
      </c>
      <c r="C53" s="140" t="str">
        <f>申込一覧表!AU57</f>
        <v xml:space="preserve">  </v>
      </c>
      <c r="D53" s="140" t="str">
        <f>申込一覧表!AT57</f>
        <v xml:space="preserve"> </v>
      </c>
      <c r="E53" s="142">
        <f>申込一覧表!B57</f>
        <v>0</v>
      </c>
      <c r="F53" s="140" t="str">
        <f>申込一覧表!AH57</f>
        <v/>
      </c>
      <c r="G53" s="140" t="str">
        <f>申込一覧表!AR57</f>
        <v/>
      </c>
      <c r="H53" s="140" t="str">
        <f>申込一覧表!CP57</f>
        <v/>
      </c>
      <c r="I53" s="140" t="str">
        <f>申込一覧表!CQ57</f>
        <v/>
      </c>
      <c r="K53" s="140">
        <f>申込一覧表!BS57</f>
        <v>0</v>
      </c>
      <c r="L53" s="144" t="str">
        <f>申込書!$AB$4</f>
        <v>01001</v>
      </c>
    </row>
    <row r="54" spans="1:12" x14ac:dyDescent="0.15">
      <c r="A54" t="str">
        <f>IF(申込一覧表!G58="","",申込一覧表!AO58)</f>
        <v/>
      </c>
      <c r="B54">
        <v>0</v>
      </c>
      <c r="C54" s="140" t="str">
        <f>申込一覧表!AU58</f>
        <v xml:space="preserve">  </v>
      </c>
      <c r="D54" s="140" t="str">
        <f>申込一覧表!AT58</f>
        <v xml:space="preserve"> </v>
      </c>
      <c r="E54" s="142">
        <f>申込一覧表!B58</f>
        <v>0</v>
      </c>
      <c r="F54" s="140" t="str">
        <f>申込一覧表!AH58</f>
        <v/>
      </c>
      <c r="G54" s="140" t="str">
        <f>申込一覧表!AR58</f>
        <v/>
      </c>
      <c r="H54" s="140" t="str">
        <f>申込一覧表!CP58</f>
        <v/>
      </c>
      <c r="I54" s="140" t="str">
        <f>申込一覧表!CQ58</f>
        <v/>
      </c>
      <c r="K54" s="140">
        <f>申込一覧表!BS58</f>
        <v>0</v>
      </c>
      <c r="L54" s="144" t="str">
        <f>申込書!$AB$4</f>
        <v>01001</v>
      </c>
    </row>
    <row r="55" spans="1:12" x14ac:dyDescent="0.15">
      <c r="A55" t="str">
        <f>IF(申込一覧表!G59="","",申込一覧表!AO59)</f>
        <v/>
      </c>
      <c r="B55">
        <v>0</v>
      </c>
      <c r="C55" s="140" t="str">
        <f>申込一覧表!AU59</f>
        <v xml:space="preserve">  </v>
      </c>
      <c r="D55" s="140" t="str">
        <f>申込一覧表!AT59</f>
        <v xml:space="preserve"> </v>
      </c>
      <c r="E55" s="142">
        <f>申込一覧表!B59</f>
        <v>0</v>
      </c>
      <c r="F55" s="140" t="str">
        <f>申込一覧表!AH59</f>
        <v/>
      </c>
      <c r="G55" s="140" t="str">
        <f>申込一覧表!AR59</f>
        <v/>
      </c>
      <c r="H55" s="140" t="str">
        <f>申込一覧表!CP59</f>
        <v/>
      </c>
      <c r="I55" s="140" t="str">
        <f>申込一覧表!CQ59</f>
        <v/>
      </c>
      <c r="K55" s="140">
        <f>申込一覧表!BS59</f>
        <v>0</v>
      </c>
      <c r="L55" s="144" t="str">
        <f>申込書!$AB$4</f>
        <v>01001</v>
      </c>
    </row>
    <row r="56" spans="1:12" x14ac:dyDescent="0.15">
      <c r="A56" t="str">
        <f>IF(申込一覧表!G60="","",申込一覧表!AO60)</f>
        <v/>
      </c>
      <c r="B56">
        <v>0</v>
      </c>
      <c r="C56" s="140" t="str">
        <f>申込一覧表!AU60</f>
        <v xml:space="preserve">  </v>
      </c>
      <c r="D56" s="140" t="str">
        <f>申込一覧表!AT60</f>
        <v xml:space="preserve"> </v>
      </c>
      <c r="E56" s="142">
        <f>申込一覧表!B60</f>
        <v>0</v>
      </c>
      <c r="F56" s="140" t="str">
        <f>申込一覧表!AH60</f>
        <v/>
      </c>
      <c r="G56" s="140" t="str">
        <f>申込一覧表!AR60</f>
        <v/>
      </c>
      <c r="H56" s="140" t="str">
        <f>申込一覧表!CP60</f>
        <v/>
      </c>
      <c r="I56" s="140" t="str">
        <f>申込一覧表!CQ60</f>
        <v/>
      </c>
      <c r="K56" s="140">
        <f>申込一覧表!BS60</f>
        <v>0</v>
      </c>
      <c r="L56" s="144" t="str">
        <f>申込書!$AB$4</f>
        <v>01001</v>
      </c>
    </row>
    <row r="57" spans="1:12" x14ac:dyDescent="0.15">
      <c r="A57" t="str">
        <f>IF(申込一覧表!G61="","",申込一覧表!AO61)</f>
        <v/>
      </c>
      <c r="B57">
        <v>0</v>
      </c>
      <c r="C57" s="140" t="str">
        <f>申込一覧表!AU61</f>
        <v xml:space="preserve">  </v>
      </c>
      <c r="D57" s="140" t="str">
        <f>申込一覧表!AT61</f>
        <v xml:space="preserve"> </v>
      </c>
      <c r="E57" s="142">
        <f>申込一覧表!B61</f>
        <v>0</v>
      </c>
      <c r="F57" s="140" t="str">
        <f>申込一覧表!AH61</f>
        <v/>
      </c>
      <c r="G57" s="140" t="str">
        <f>申込一覧表!AR61</f>
        <v/>
      </c>
      <c r="H57" s="140" t="str">
        <f>申込一覧表!CP61</f>
        <v/>
      </c>
      <c r="I57" s="140" t="str">
        <f>申込一覧表!CQ61</f>
        <v/>
      </c>
      <c r="K57" s="140">
        <f>申込一覧表!BS61</f>
        <v>0</v>
      </c>
      <c r="L57" s="144" t="str">
        <f>申込書!$AB$4</f>
        <v>01001</v>
      </c>
    </row>
    <row r="58" spans="1:12" x14ac:dyDescent="0.15">
      <c r="A58" t="str">
        <f>IF(申込一覧表!G62="","",申込一覧表!AO62)</f>
        <v/>
      </c>
      <c r="B58">
        <v>0</v>
      </c>
      <c r="C58" s="140" t="str">
        <f>申込一覧表!AU62</f>
        <v xml:space="preserve">  </v>
      </c>
      <c r="D58" s="140" t="str">
        <f>申込一覧表!AT62</f>
        <v xml:space="preserve"> </v>
      </c>
      <c r="E58" s="142">
        <f>申込一覧表!B62</f>
        <v>0</v>
      </c>
      <c r="F58" s="140" t="str">
        <f>申込一覧表!AH62</f>
        <v/>
      </c>
      <c r="G58" s="140" t="str">
        <f>申込一覧表!AR62</f>
        <v/>
      </c>
      <c r="H58" s="140" t="str">
        <f>申込一覧表!CP62</f>
        <v/>
      </c>
      <c r="I58" s="140" t="str">
        <f>申込一覧表!CQ62</f>
        <v/>
      </c>
      <c r="K58" s="140">
        <f>申込一覧表!BS62</f>
        <v>0</v>
      </c>
      <c r="L58" s="144" t="str">
        <f>申込書!$AB$4</f>
        <v>01001</v>
      </c>
    </row>
    <row r="59" spans="1:12" x14ac:dyDescent="0.15">
      <c r="A59" t="str">
        <f>IF(申込一覧表!G63="","",申込一覧表!AO63)</f>
        <v/>
      </c>
      <c r="B59">
        <v>0</v>
      </c>
      <c r="C59" s="140" t="str">
        <f>申込一覧表!AU63</f>
        <v xml:space="preserve">  </v>
      </c>
      <c r="D59" s="140" t="str">
        <f>申込一覧表!AT63</f>
        <v xml:space="preserve"> </v>
      </c>
      <c r="E59" s="142">
        <f>申込一覧表!B63</f>
        <v>0</v>
      </c>
      <c r="F59" s="140" t="str">
        <f>申込一覧表!AH63</f>
        <v/>
      </c>
      <c r="G59" s="140" t="str">
        <f>申込一覧表!AR63</f>
        <v/>
      </c>
      <c r="H59" s="140" t="str">
        <f>申込一覧表!CP63</f>
        <v/>
      </c>
      <c r="I59" s="140" t="str">
        <f>申込一覧表!CQ63</f>
        <v/>
      </c>
      <c r="K59" s="140">
        <f>申込一覧表!BS63</f>
        <v>0</v>
      </c>
      <c r="L59" s="144" t="str">
        <f>申込書!$AB$4</f>
        <v>01001</v>
      </c>
    </row>
    <row r="60" spans="1:12" x14ac:dyDescent="0.15">
      <c r="A60" t="str">
        <f>IF(申込一覧表!G64="","",申込一覧表!AO64)</f>
        <v/>
      </c>
      <c r="B60">
        <v>0</v>
      </c>
      <c r="C60" s="140" t="str">
        <f>申込一覧表!AU64</f>
        <v xml:space="preserve">  </v>
      </c>
      <c r="D60" s="140" t="str">
        <f>申込一覧表!AT64</f>
        <v xml:space="preserve"> </v>
      </c>
      <c r="E60" s="142">
        <f>申込一覧表!B64</f>
        <v>0</v>
      </c>
      <c r="F60" s="140" t="str">
        <f>申込一覧表!AH64</f>
        <v/>
      </c>
      <c r="G60" s="140" t="str">
        <f>申込一覧表!AR64</f>
        <v/>
      </c>
      <c r="H60" s="140" t="str">
        <f>申込一覧表!CP64</f>
        <v/>
      </c>
      <c r="I60" s="140" t="str">
        <f>申込一覧表!CQ64</f>
        <v/>
      </c>
      <c r="K60" s="140">
        <f>申込一覧表!BS64</f>
        <v>0</v>
      </c>
      <c r="L60" s="144" t="str">
        <f>申込書!$AB$4</f>
        <v>01001</v>
      </c>
    </row>
    <row r="61" spans="1:12" x14ac:dyDescent="0.15">
      <c r="A61" s="134" t="str">
        <f>IF(申込一覧表!G65="","",申込一覧表!AO65)</f>
        <v/>
      </c>
      <c r="B61" s="134">
        <v>0</v>
      </c>
      <c r="C61" s="134" t="str">
        <f>申込一覧表!AU65</f>
        <v xml:space="preserve">  </v>
      </c>
      <c r="D61" s="134" t="str">
        <f>申込一覧表!AT65</f>
        <v xml:space="preserve"> </v>
      </c>
      <c r="E61" s="135">
        <f>申込一覧表!B65</f>
        <v>0</v>
      </c>
      <c r="F61" s="134" t="str">
        <f>申込一覧表!AH65</f>
        <v/>
      </c>
      <c r="G61" s="134" t="str">
        <f>申込一覧表!AR65</f>
        <v/>
      </c>
      <c r="H61" s="134" t="str">
        <f>申込一覧表!CP65</f>
        <v/>
      </c>
      <c r="I61" s="134" t="str">
        <f>申込一覧表!CQ65</f>
        <v/>
      </c>
      <c r="J61" s="134"/>
      <c r="K61" s="134">
        <f>申込一覧表!BS65</f>
        <v>0</v>
      </c>
      <c r="L61" s="145" t="str">
        <f>申込書!$AB$4</f>
        <v>01001</v>
      </c>
    </row>
    <row r="62" spans="1:12" x14ac:dyDescent="0.15">
      <c r="A62" t="str">
        <f>IF(申込一覧表!G66="","",申込一覧表!AO66)</f>
        <v/>
      </c>
      <c r="C62" t="str">
        <f>IF(A62="","",申込一覧表!AU66)</f>
        <v/>
      </c>
      <c r="D62" t="str">
        <f>IF(A62="","",申込一覧表!AT66)</f>
        <v/>
      </c>
      <c r="E62" s="132" t="str">
        <f>IF(A62="","",申込一覧表!B66)</f>
        <v/>
      </c>
      <c r="F62" t="str">
        <f>IF(A62="","",申込一覧表!AH66)</f>
        <v/>
      </c>
      <c r="G62" t="str">
        <f>IF(A62="","",申込一覧表!AR66)</f>
        <v/>
      </c>
      <c r="H62" s="140"/>
      <c r="I62" s="140"/>
      <c r="K62" t="str">
        <f>IF(A62="","",申込一覧表!BS66)</f>
        <v/>
      </c>
      <c r="L62" t="str">
        <f>IF(A62="","",申込書!$AB$4)</f>
        <v/>
      </c>
    </row>
    <row r="63" spans="1:12" x14ac:dyDescent="0.15">
      <c r="A63" s="134" t="str">
        <f>IF(申込一覧表!G67="","",申込一覧表!AO67)</f>
        <v/>
      </c>
      <c r="B63" s="134"/>
      <c r="C63" s="134" t="str">
        <f>IF(A63="","",申込一覧表!AU67)</f>
        <v/>
      </c>
      <c r="D63" s="134" t="str">
        <f>IF(A63="","",申込一覧表!AT67)</f>
        <v/>
      </c>
      <c r="E63" s="135" t="str">
        <f>IF(A63="","",申込一覧表!B67)</f>
        <v/>
      </c>
      <c r="F63" s="134" t="str">
        <f>IF(A63="","",申込一覧表!AH67)</f>
        <v/>
      </c>
      <c r="G63" s="134" t="str">
        <f>IF(A63="","",申込一覧表!AR67)</f>
        <v/>
      </c>
      <c r="H63" s="134"/>
      <c r="I63" s="134"/>
      <c r="J63" s="134"/>
      <c r="K63" s="134" t="str">
        <f>IF(A63="","",申込一覧表!BS67)</f>
        <v/>
      </c>
      <c r="L63" s="134" t="str">
        <f>IF(A63="","",申込書!$AB$4)</f>
        <v/>
      </c>
    </row>
    <row r="64" spans="1:12" x14ac:dyDescent="0.15">
      <c r="A64" t="str">
        <f>IF(申込一覧表!G68="","",申込一覧表!AO68)</f>
        <v/>
      </c>
      <c r="B64">
        <v>5</v>
      </c>
      <c r="C64" s="141" t="str">
        <f>申込一覧表!AU68</f>
        <v xml:space="preserve">  </v>
      </c>
      <c r="D64" s="141" t="str">
        <f>申込一覧表!AT68</f>
        <v xml:space="preserve"> </v>
      </c>
      <c r="E64" s="143">
        <f>申込一覧表!B68</f>
        <v>0</v>
      </c>
      <c r="F64" s="141" t="str">
        <f>申込一覧表!AH68</f>
        <v/>
      </c>
      <c r="G64" s="141" t="str">
        <f>申込一覧表!AR68</f>
        <v/>
      </c>
      <c r="H64" s="140" t="str">
        <f>申込一覧表!CP68</f>
        <v/>
      </c>
      <c r="I64" s="140" t="str">
        <f>申込一覧表!CQ68</f>
        <v/>
      </c>
      <c r="K64" s="141">
        <f>申込一覧表!BS68</f>
        <v>0</v>
      </c>
      <c r="L64" s="146" t="str">
        <f>申込書!$AB$4</f>
        <v>01001</v>
      </c>
    </row>
    <row r="65" spans="1:12" x14ac:dyDescent="0.15">
      <c r="A65" t="str">
        <f>IF(申込一覧表!G69="","",申込一覧表!AO69)</f>
        <v/>
      </c>
      <c r="B65">
        <v>5</v>
      </c>
      <c r="C65" s="140" t="str">
        <f>申込一覧表!AU69</f>
        <v xml:space="preserve">  </v>
      </c>
      <c r="D65" s="140" t="str">
        <f>申込一覧表!AT69</f>
        <v xml:space="preserve"> </v>
      </c>
      <c r="E65" s="142">
        <f>申込一覧表!B69</f>
        <v>0</v>
      </c>
      <c r="F65" s="140" t="str">
        <f>申込一覧表!AH69</f>
        <v/>
      </c>
      <c r="G65" s="140" t="str">
        <f>申込一覧表!AR69</f>
        <v/>
      </c>
      <c r="H65" s="140" t="str">
        <f>申込一覧表!CP69</f>
        <v/>
      </c>
      <c r="I65" s="140" t="str">
        <f>申込一覧表!CQ69</f>
        <v/>
      </c>
      <c r="K65" s="140">
        <f>申込一覧表!BS69</f>
        <v>0</v>
      </c>
      <c r="L65" s="144" t="str">
        <f>申込書!$AB$4</f>
        <v>01001</v>
      </c>
    </row>
    <row r="66" spans="1:12" x14ac:dyDescent="0.15">
      <c r="A66" t="str">
        <f>IF(申込一覧表!G70="","",申込一覧表!AO70)</f>
        <v/>
      </c>
      <c r="B66">
        <v>5</v>
      </c>
      <c r="C66" s="140" t="str">
        <f>申込一覧表!AU70</f>
        <v xml:space="preserve">  </v>
      </c>
      <c r="D66" s="140" t="str">
        <f>申込一覧表!AT70</f>
        <v xml:space="preserve"> </v>
      </c>
      <c r="E66" s="142">
        <f>申込一覧表!B70</f>
        <v>0</v>
      </c>
      <c r="F66" s="140" t="str">
        <f>申込一覧表!AH70</f>
        <v/>
      </c>
      <c r="G66" s="140" t="str">
        <f>申込一覧表!AR70</f>
        <v/>
      </c>
      <c r="H66" s="140" t="str">
        <f>申込一覧表!CP70</f>
        <v/>
      </c>
      <c r="I66" s="140" t="str">
        <f>申込一覧表!CQ70</f>
        <v/>
      </c>
      <c r="K66" s="140">
        <f>申込一覧表!BS70</f>
        <v>0</v>
      </c>
      <c r="L66" s="144" t="str">
        <f>申込書!$AB$4</f>
        <v>01001</v>
      </c>
    </row>
    <row r="67" spans="1:12" x14ac:dyDescent="0.15">
      <c r="A67" t="str">
        <f>IF(申込一覧表!G71="","",申込一覧表!AO71)</f>
        <v/>
      </c>
      <c r="B67">
        <v>5</v>
      </c>
      <c r="C67" s="140" t="str">
        <f>申込一覧表!AU71</f>
        <v xml:space="preserve">  </v>
      </c>
      <c r="D67" s="140" t="str">
        <f>申込一覧表!AT71</f>
        <v xml:space="preserve"> </v>
      </c>
      <c r="E67" s="142">
        <f>申込一覧表!B71</f>
        <v>0</v>
      </c>
      <c r="F67" s="140" t="str">
        <f>申込一覧表!AH71</f>
        <v/>
      </c>
      <c r="G67" s="140" t="str">
        <f>申込一覧表!AR71</f>
        <v/>
      </c>
      <c r="H67" s="140" t="str">
        <f>申込一覧表!CP71</f>
        <v/>
      </c>
      <c r="I67" s="140" t="str">
        <f>申込一覧表!CQ71</f>
        <v/>
      </c>
      <c r="K67" s="140">
        <f>申込一覧表!BS71</f>
        <v>0</v>
      </c>
      <c r="L67" s="144" t="str">
        <f>申込書!$AB$4</f>
        <v>01001</v>
      </c>
    </row>
    <row r="68" spans="1:12" x14ac:dyDescent="0.15">
      <c r="A68" t="str">
        <f>IF(申込一覧表!G72="","",申込一覧表!AO72)</f>
        <v/>
      </c>
      <c r="B68">
        <v>5</v>
      </c>
      <c r="C68" s="140" t="str">
        <f>申込一覧表!AU72</f>
        <v xml:space="preserve">  </v>
      </c>
      <c r="D68" s="140" t="str">
        <f>申込一覧表!AT72</f>
        <v xml:space="preserve"> </v>
      </c>
      <c r="E68" s="142">
        <f>申込一覧表!B72</f>
        <v>0</v>
      </c>
      <c r="F68" s="140" t="str">
        <f>申込一覧表!AH72</f>
        <v/>
      </c>
      <c r="G68" s="140" t="str">
        <f>申込一覧表!AR72</f>
        <v/>
      </c>
      <c r="H68" s="140" t="str">
        <f>申込一覧表!CP72</f>
        <v/>
      </c>
      <c r="I68" s="140" t="str">
        <f>申込一覧表!CQ72</f>
        <v/>
      </c>
      <c r="K68" s="140">
        <f>申込一覧表!BS72</f>
        <v>0</v>
      </c>
      <c r="L68" s="144" t="str">
        <f>申込書!$AB$4</f>
        <v>01001</v>
      </c>
    </row>
    <row r="69" spans="1:12" x14ac:dyDescent="0.15">
      <c r="A69" t="str">
        <f>IF(申込一覧表!G73="","",申込一覧表!AO73)</f>
        <v/>
      </c>
      <c r="B69">
        <v>5</v>
      </c>
      <c r="C69" s="140" t="str">
        <f>申込一覧表!AU73</f>
        <v xml:space="preserve">  </v>
      </c>
      <c r="D69" s="140" t="str">
        <f>申込一覧表!AT73</f>
        <v xml:space="preserve"> </v>
      </c>
      <c r="E69" s="142">
        <f>申込一覧表!B73</f>
        <v>0</v>
      </c>
      <c r="F69" s="140" t="str">
        <f>申込一覧表!AH73</f>
        <v/>
      </c>
      <c r="G69" s="140" t="str">
        <f>申込一覧表!AR73</f>
        <v/>
      </c>
      <c r="H69" s="140" t="str">
        <f>申込一覧表!CP73</f>
        <v/>
      </c>
      <c r="I69" s="140" t="str">
        <f>申込一覧表!CQ73</f>
        <v/>
      </c>
      <c r="K69" s="140">
        <f>申込一覧表!BS73</f>
        <v>0</v>
      </c>
      <c r="L69" s="144" t="str">
        <f>申込書!$AB$4</f>
        <v>01001</v>
      </c>
    </row>
    <row r="70" spans="1:12" x14ac:dyDescent="0.15">
      <c r="A70" t="str">
        <f>IF(申込一覧表!G74="","",申込一覧表!AO74)</f>
        <v/>
      </c>
      <c r="B70">
        <v>5</v>
      </c>
      <c r="C70" s="140" t="str">
        <f>申込一覧表!AU74</f>
        <v xml:space="preserve">  </v>
      </c>
      <c r="D70" s="140" t="str">
        <f>申込一覧表!AT74</f>
        <v xml:space="preserve"> </v>
      </c>
      <c r="E70" s="142">
        <f>申込一覧表!B74</f>
        <v>0</v>
      </c>
      <c r="F70" s="140" t="str">
        <f>申込一覧表!AH74</f>
        <v/>
      </c>
      <c r="G70" s="140" t="str">
        <f>申込一覧表!AR74</f>
        <v/>
      </c>
      <c r="H70" s="140" t="str">
        <f>申込一覧表!CP74</f>
        <v/>
      </c>
      <c r="I70" s="140" t="str">
        <f>申込一覧表!CQ74</f>
        <v/>
      </c>
      <c r="K70" s="140">
        <f>申込一覧表!BS74</f>
        <v>0</v>
      </c>
      <c r="L70" s="144" t="str">
        <f>申込書!$AB$4</f>
        <v>01001</v>
      </c>
    </row>
    <row r="71" spans="1:12" x14ac:dyDescent="0.15">
      <c r="A71" t="str">
        <f>IF(申込一覧表!G75="","",申込一覧表!AO75)</f>
        <v/>
      </c>
      <c r="B71">
        <v>5</v>
      </c>
      <c r="C71" s="140" t="str">
        <f>申込一覧表!AU75</f>
        <v xml:space="preserve">  </v>
      </c>
      <c r="D71" s="140" t="str">
        <f>申込一覧表!AT75</f>
        <v xml:space="preserve"> </v>
      </c>
      <c r="E71" s="142">
        <f>申込一覧表!B75</f>
        <v>0</v>
      </c>
      <c r="F71" s="140" t="str">
        <f>申込一覧表!AH75</f>
        <v/>
      </c>
      <c r="G71" s="140" t="str">
        <f>申込一覧表!AR75</f>
        <v/>
      </c>
      <c r="H71" s="140" t="str">
        <f>申込一覧表!CP75</f>
        <v/>
      </c>
      <c r="I71" s="140" t="str">
        <f>申込一覧表!CQ75</f>
        <v/>
      </c>
      <c r="K71" s="140">
        <f>申込一覧表!BS75</f>
        <v>0</v>
      </c>
      <c r="L71" s="144" t="str">
        <f>申込書!$AB$4</f>
        <v>01001</v>
      </c>
    </row>
    <row r="72" spans="1:12" x14ac:dyDescent="0.15">
      <c r="A72" t="str">
        <f>IF(申込一覧表!G76="","",申込一覧表!AO76)</f>
        <v/>
      </c>
      <c r="B72">
        <v>5</v>
      </c>
      <c r="C72" s="140" t="str">
        <f>申込一覧表!AU76</f>
        <v xml:space="preserve">  </v>
      </c>
      <c r="D72" s="140" t="str">
        <f>申込一覧表!AT76</f>
        <v xml:space="preserve"> </v>
      </c>
      <c r="E72" s="142">
        <f>申込一覧表!B76</f>
        <v>0</v>
      </c>
      <c r="F72" s="140" t="str">
        <f>申込一覧表!AH76</f>
        <v/>
      </c>
      <c r="G72" s="140" t="str">
        <f>申込一覧表!AR76</f>
        <v/>
      </c>
      <c r="H72" s="140" t="str">
        <f>申込一覧表!CP76</f>
        <v/>
      </c>
      <c r="I72" s="140" t="str">
        <f>申込一覧表!CQ76</f>
        <v/>
      </c>
      <c r="K72" s="140">
        <f>申込一覧表!BS76</f>
        <v>0</v>
      </c>
      <c r="L72" s="144" t="str">
        <f>申込書!$AB$4</f>
        <v>01001</v>
      </c>
    </row>
    <row r="73" spans="1:12" x14ac:dyDescent="0.15">
      <c r="A73" t="str">
        <f>IF(申込一覧表!G77="","",申込一覧表!AO77)</f>
        <v/>
      </c>
      <c r="B73">
        <v>5</v>
      </c>
      <c r="C73" s="140" t="str">
        <f>申込一覧表!AU77</f>
        <v xml:space="preserve">  </v>
      </c>
      <c r="D73" s="140" t="str">
        <f>申込一覧表!AT77</f>
        <v xml:space="preserve"> </v>
      </c>
      <c r="E73" s="142">
        <f>申込一覧表!B77</f>
        <v>0</v>
      </c>
      <c r="F73" s="140" t="str">
        <f>申込一覧表!AH77</f>
        <v/>
      </c>
      <c r="G73" s="140" t="str">
        <f>申込一覧表!AR77</f>
        <v/>
      </c>
      <c r="H73" s="140" t="str">
        <f>申込一覧表!CP77</f>
        <v/>
      </c>
      <c r="I73" s="140" t="str">
        <f>申込一覧表!CQ77</f>
        <v/>
      </c>
      <c r="K73" s="140">
        <f>申込一覧表!BS77</f>
        <v>0</v>
      </c>
      <c r="L73" s="144" t="str">
        <f>申込書!$AB$4</f>
        <v>01001</v>
      </c>
    </row>
    <row r="74" spans="1:12" x14ac:dyDescent="0.15">
      <c r="A74" t="str">
        <f>IF(申込一覧表!G78="","",申込一覧表!AO78)</f>
        <v/>
      </c>
      <c r="B74">
        <v>5</v>
      </c>
      <c r="C74" s="140" t="str">
        <f>申込一覧表!AU78</f>
        <v xml:space="preserve">  </v>
      </c>
      <c r="D74" s="140" t="str">
        <f>申込一覧表!AT78</f>
        <v xml:space="preserve"> </v>
      </c>
      <c r="E74" s="142">
        <f>申込一覧表!B78</f>
        <v>0</v>
      </c>
      <c r="F74" s="140" t="str">
        <f>申込一覧表!AH78</f>
        <v/>
      </c>
      <c r="G74" s="140" t="str">
        <f>申込一覧表!AR78</f>
        <v/>
      </c>
      <c r="H74" s="140" t="str">
        <f>申込一覧表!CP78</f>
        <v/>
      </c>
      <c r="I74" s="140" t="str">
        <f>申込一覧表!CQ78</f>
        <v/>
      </c>
      <c r="K74" s="140">
        <f>申込一覧表!BS78</f>
        <v>0</v>
      </c>
      <c r="L74" s="144" t="str">
        <f>申込書!$AB$4</f>
        <v>01001</v>
      </c>
    </row>
    <row r="75" spans="1:12" x14ac:dyDescent="0.15">
      <c r="A75" t="str">
        <f>IF(申込一覧表!G79="","",申込一覧表!AO79)</f>
        <v/>
      </c>
      <c r="B75">
        <v>5</v>
      </c>
      <c r="C75" s="140" t="str">
        <f>申込一覧表!AU79</f>
        <v xml:space="preserve">  </v>
      </c>
      <c r="D75" s="140" t="str">
        <f>申込一覧表!AT79</f>
        <v xml:space="preserve"> </v>
      </c>
      <c r="E75" s="142">
        <f>申込一覧表!B79</f>
        <v>0</v>
      </c>
      <c r="F75" s="140" t="str">
        <f>申込一覧表!AH79</f>
        <v/>
      </c>
      <c r="G75" s="140" t="str">
        <f>申込一覧表!AR79</f>
        <v/>
      </c>
      <c r="H75" s="140" t="str">
        <f>申込一覧表!CP79</f>
        <v/>
      </c>
      <c r="I75" s="140" t="str">
        <f>申込一覧表!CQ79</f>
        <v/>
      </c>
      <c r="K75" s="140">
        <f>申込一覧表!BS79</f>
        <v>0</v>
      </c>
      <c r="L75" s="144" t="str">
        <f>申込書!$AB$4</f>
        <v>01001</v>
      </c>
    </row>
    <row r="76" spans="1:12" x14ac:dyDescent="0.15">
      <c r="A76" t="str">
        <f>IF(申込一覧表!G80="","",申込一覧表!AO80)</f>
        <v/>
      </c>
      <c r="B76">
        <v>5</v>
      </c>
      <c r="C76" s="140" t="str">
        <f>申込一覧表!AU80</f>
        <v xml:space="preserve">  </v>
      </c>
      <c r="D76" s="140" t="str">
        <f>申込一覧表!AT80</f>
        <v xml:space="preserve"> </v>
      </c>
      <c r="E76" s="142">
        <f>申込一覧表!B80</f>
        <v>0</v>
      </c>
      <c r="F76" s="140" t="str">
        <f>申込一覧表!AH80</f>
        <v/>
      </c>
      <c r="G76" s="140" t="str">
        <f>申込一覧表!AR80</f>
        <v/>
      </c>
      <c r="H76" s="140" t="str">
        <f>申込一覧表!CP80</f>
        <v/>
      </c>
      <c r="I76" s="140" t="str">
        <f>申込一覧表!CQ80</f>
        <v/>
      </c>
      <c r="K76" s="140">
        <f>申込一覧表!BS80</f>
        <v>0</v>
      </c>
      <c r="L76" s="144" t="str">
        <f>申込書!$AB$4</f>
        <v>01001</v>
      </c>
    </row>
    <row r="77" spans="1:12" x14ac:dyDescent="0.15">
      <c r="A77" t="str">
        <f>IF(申込一覧表!G81="","",申込一覧表!AO81)</f>
        <v/>
      </c>
      <c r="B77">
        <v>5</v>
      </c>
      <c r="C77" s="140" t="str">
        <f>申込一覧表!AU81</f>
        <v xml:space="preserve">  </v>
      </c>
      <c r="D77" s="140" t="str">
        <f>申込一覧表!AT81</f>
        <v xml:space="preserve"> </v>
      </c>
      <c r="E77" s="142">
        <f>申込一覧表!B81</f>
        <v>0</v>
      </c>
      <c r="F77" s="140" t="str">
        <f>申込一覧表!AH81</f>
        <v/>
      </c>
      <c r="G77" s="140" t="str">
        <f>申込一覧表!AR81</f>
        <v/>
      </c>
      <c r="H77" s="140" t="str">
        <f>申込一覧表!CP81</f>
        <v/>
      </c>
      <c r="I77" s="140" t="str">
        <f>申込一覧表!CQ81</f>
        <v/>
      </c>
      <c r="K77" s="140">
        <f>申込一覧表!BS81</f>
        <v>0</v>
      </c>
      <c r="L77" s="144" t="str">
        <f>申込書!$AB$4</f>
        <v>01001</v>
      </c>
    </row>
    <row r="78" spans="1:12" x14ac:dyDescent="0.15">
      <c r="A78" t="str">
        <f>IF(申込一覧表!G82="","",申込一覧表!AO82)</f>
        <v/>
      </c>
      <c r="B78">
        <v>5</v>
      </c>
      <c r="C78" s="140" t="str">
        <f>申込一覧表!AU82</f>
        <v xml:space="preserve">  </v>
      </c>
      <c r="D78" s="140" t="str">
        <f>申込一覧表!AT82</f>
        <v xml:space="preserve"> </v>
      </c>
      <c r="E78" s="142">
        <f>申込一覧表!B82</f>
        <v>0</v>
      </c>
      <c r="F78" s="140" t="str">
        <f>申込一覧表!AH82</f>
        <v/>
      </c>
      <c r="G78" s="140" t="str">
        <f>申込一覧表!AR82</f>
        <v/>
      </c>
      <c r="H78" s="140" t="str">
        <f>申込一覧表!CP82</f>
        <v/>
      </c>
      <c r="I78" s="140" t="str">
        <f>申込一覧表!CQ82</f>
        <v/>
      </c>
      <c r="K78" s="140">
        <f>申込一覧表!BS82</f>
        <v>0</v>
      </c>
      <c r="L78" s="144" t="str">
        <f>申込書!$AB$4</f>
        <v>01001</v>
      </c>
    </row>
    <row r="79" spans="1:12" x14ac:dyDescent="0.15">
      <c r="A79" t="str">
        <f>IF(申込一覧表!G83="","",申込一覧表!AO83)</f>
        <v/>
      </c>
      <c r="B79">
        <v>5</v>
      </c>
      <c r="C79" s="140" t="str">
        <f>申込一覧表!AU83</f>
        <v xml:space="preserve">  </v>
      </c>
      <c r="D79" s="140" t="str">
        <f>申込一覧表!AT83</f>
        <v xml:space="preserve"> </v>
      </c>
      <c r="E79" s="142">
        <f>申込一覧表!B83</f>
        <v>0</v>
      </c>
      <c r="F79" s="140" t="str">
        <f>申込一覧表!AH83</f>
        <v/>
      </c>
      <c r="G79" s="140" t="str">
        <f>申込一覧表!AR83</f>
        <v/>
      </c>
      <c r="H79" s="140" t="str">
        <f>申込一覧表!CP83</f>
        <v/>
      </c>
      <c r="I79" s="140" t="str">
        <f>申込一覧表!CQ83</f>
        <v/>
      </c>
      <c r="K79" s="140">
        <f>申込一覧表!BS83</f>
        <v>0</v>
      </c>
      <c r="L79" s="144" t="str">
        <f>申込書!$AB$4</f>
        <v>01001</v>
      </c>
    </row>
    <row r="80" spans="1:12" x14ac:dyDescent="0.15">
      <c r="A80" t="str">
        <f>IF(申込一覧表!G84="","",申込一覧表!AO84)</f>
        <v/>
      </c>
      <c r="B80">
        <v>5</v>
      </c>
      <c r="C80" s="140" t="str">
        <f>申込一覧表!AU84</f>
        <v xml:space="preserve">  </v>
      </c>
      <c r="D80" s="140" t="str">
        <f>申込一覧表!AT84</f>
        <v xml:space="preserve"> </v>
      </c>
      <c r="E80" s="142">
        <f>申込一覧表!B84</f>
        <v>0</v>
      </c>
      <c r="F80" s="140" t="str">
        <f>申込一覧表!AH84</f>
        <v/>
      </c>
      <c r="G80" s="140" t="str">
        <f>申込一覧表!AR84</f>
        <v/>
      </c>
      <c r="H80" s="140" t="str">
        <f>申込一覧表!CP84</f>
        <v/>
      </c>
      <c r="I80" s="140" t="str">
        <f>申込一覧表!CQ84</f>
        <v/>
      </c>
      <c r="K80" s="140">
        <f>申込一覧表!BS84</f>
        <v>0</v>
      </c>
      <c r="L80" s="144" t="str">
        <f>申込書!$AB$4</f>
        <v>01001</v>
      </c>
    </row>
    <row r="81" spans="1:12" x14ac:dyDescent="0.15">
      <c r="A81" t="str">
        <f>IF(申込一覧表!G85="","",申込一覧表!AO85)</f>
        <v/>
      </c>
      <c r="B81">
        <v>5</v>
      </c>
      <c r="C81" s="140" t="str">
        <f>申込一覧表!AU85</f>
        <v xml:space="preserve">  </v>
      </c>
      <c r="D81" s="140" t="str">
        <f>申込一覧表!AT85</f>
        <v xml:space="preserve"> </v>
      </c>
      <c r="E81" s="142">
        <f>申込一覧表!B85</f>
        <v>0</v>
      </c>
      <c r="F81" s="140" t="str">
        <f>申込一覧表!AH85</f>
        <v/>
      </c>
      <c r="G81" s="140" t="str">
        <f>申込一覧表!AR85</f>
        <v/>
      </c>
      <c r="H81" s="140" t="str">
        <f>申込一覧表!CP85</f>
        <v/>
      </c>
      <c r="I81" s="140" t="str">
        <f>申込一覧表!CQ85</f>
        <v/>
      </c>
      <c r="K81" s="140">
        <f>申込一覧表!BS85</f>
        <v>0</v>
      </c>
      <c r="L81" s="144" t="str">
        <f>申込書!$AB$4</f>
        <v>01001</v>
      </c>
    </row>
    <row r="82" spans="1:12" x14ac:dyDescent="0.15">
      <c r="A82" t="str">
        <f>IF(申込一覧表!G86="","",申込一覧表!AO86)</f>
        <v/>
      </c>
      <c r="B82">
        <v>5</v>
      </c>
      <c r="C82" s="140" t="str">
        <f>申込一覧表!AU86</f>
        <v xml:space="preserve">  </v>
      </c>
      <c r="D82" s="140" t="str">
        <f>申込一覧表!AT86</f>
        <v xml:space="preserve"> </v>
      </c>
      <c r="E82" s="142">
        <f>申込一覧表!B86</f>
        <v>0</v>
      </c>
      <c r="F82" s="140" t="str">
        <f>申込一覧表!AH86</f>
        <v/>
      </c>
      <c r="G82" s="140" t="str">
        <f>申込一覧表!AR86</f>
        <v/>
      </c>
      <c r="H82" s="140" t="str">
        <f>申込一覧表!CP86</f>
        <v/>
      </c>
      <c r="I82" s="140" t="str">
        <f>申込一覧表!CQ86</f>
        <v/>
      </c>
      <c r="K82" s="140">
        <f>申込一覧表!BS86</f>
        <v>0</v>
      </c>
      <c r="L82" s="144" t="str">
        <f>申込書!$AB$4</f>
        <v>01001</v>
      </c>
    </row>
    <row r="83" spans="1:12" x14ac:dyDescent="0.15">
      <c r="A83" t="str">
        <f>IF(申込一覧表!G87="","",申込一覧表!AO87)</f>
        <v/>
      </c>
      <c r="B83">
        <v>5</v>
      </c>
      <c r="C83" s="140" t="str">
        <f>申込一覧表!AU87</f>
        <v xml:space="preserve">  </v>
      </c>
      <c r="D83" s="140" t="str">
        <f>申込一覧表!AT87</f>
        <v xml:space="preserve"> </v>
      </c>
      <c r="E83" s="142">
        <f>申込一覧表!B87</f>
        <v>0</v>
      </c>
      <c r="F83" s="140" t="str">
        <f>申込一覧表!AH87</f>
        <v/>
      </c>
      <c r="G83" s="140" t="str">
        <f>申込一覧表!AR87</f>
        <v/>
      </c>
      <c r="H83" s="140" t="str">
        <f>申込一覧表!CP87</f>
        <v/>
      </c>
      <c r="I83" s="140" t="str">
        <f>申込一覧表!CQ87</f>
        <v/>
      </c>
      <c r="K83" s="140">
        <f>申込一覧表!BS87</f>
        <v>0</v>
      </c>
      <c r="L83" s="144" t="str">
        <f>申込書!$AB$4</f>
        <v>01001</v>
      </c>
    </row>
    <row r="84" spans="1:12" x14ac:dyDescent="0.15">
      <c r="A84" t="str">
        <f>IF(申込一覧表!G88="","",申込一覧表!AO88)</f>
        <v/>
      </c>
      <c r="B84">
        <v>5</v>
      </c>
      <c r="C84" s="140" t="str">
        <f>申込一覧表!AU88</f>
        <v xml:space="preserve">  </v>
      </c>
      <c r="D84" s="140" t="str">
        <f>申込一覧表!AT88</f>
        <v xml:space="preserve"> </v>
      </c>
      <c r="E84" s="142">
        <f>申込一覧表!B88</f>
        <v>0</v>
      </c>
      <c r="F84" s="140" t="str">
        <f>申込一覧表!AH88</f>
        <v/>
      </c>
      <c r="G84" s="140" t="str">
        <f>申込一覧表!AR88</f>
        <v/>
      </c>
      <c r="H84" s="140" t="str">
        <f>申込一覧表!CP88</f>
        <v/>
      </c>
      <c r="I84" s="140" t="str">
        <f>申込一覧表!CQ88</f>
        <v/>
      </c>
      <c r="K84" s="140">
        <f>申込一覧表!BS88</f>
        <v>0</v>
      </c>
      <c r="L84" s="144" t="str">
        <f>申込書!$AB$4</f>
        <v>01001</v>
      </c>
    </row>
    <row r="85" spans="1:12" x14ac:dyDescent="0.15">
      <c r="A85" t="str">
        <f>IF(申込一覧表!G89="","",申込一覧表!AO89)</f>
        <v/>
      </c>
      <c r="B85">
        <v>5</v>
      </c>
      <c r="C85" s="140" t="str">
        <f>申込一覧表!AU89</f>
        <v xml:space="preserve">  </v>
      </c>
      <c r="D85" s="140" t="str">
        <f>申込一覧表!AT89</f>
        <v xml:space="preserve"> </v>
      </c>
      <c r="E85" s="142">
        <f>申込一覧表!B89</f>
        <v>0</v>
      </c>
      <c r="F85" s="140" t="str">
        <f>申込一覧表!AH89</f>
        <v/>
      </c>
      <c r="G85" s="140" t="str">
        <f>申込一覧表!AR89</f>
        <v/>
      </c>
      <c r="H85" s="140" t="str">
        <f>申込一覧表!CP89</f>
        <v/>
      </c>
      <c r="I85" s="140" t="str">
        <f>申込一覧表!CQ89</f>
        <v/>
      </c>
      <c r="K85" s="140">
        <f>申込一覧表!BS89</f>
        <v>0</v>
      </c>
      <c r="L85" s="144" t="str">
        <f>申込書!$AB$4</f>
        <v>01001</v>
      </c>
    </row>
    <row r="86" spans="1:12" x14ac:dyDescent="0.15">
      <c r="A86" t="str">
        <f>IF(申込一覧表!G90="","",申込一覧表!AO90)</f>
        <v/>
      </c>
      <c r="B86">
        <v>5</v>
      </c>
      <c r="C86" s="140" t="str">
        <f>申込一覧表!AU90</f>
        <v xml:space="preserve">  </v>
      </c>
      <c r="D86" s="140" t="str">
        <f>申込一覧表!AT90</f>
        <v xml:space="preserve"> </v>
      </c>
      <c r="E86" s="142">
        <f>申込一覧表!B90</f>
        <v>0</v>
      </c>
      <c r="F86" s="140" t="str">
        <f>申込一覧表!AH90</f>
        <v/>
      </c>
      <c r="G86" s="140" t="str">
        <f>申込一覧表!AR90</f>
        <v/>
      </c>
      <c r="H86" s="140" t="str">
        <f>申込一覧表!CP90</f>
        <v/>
      </c>
      <c r="I86" s="140" t="str">
        <f>申込一覧表!CQ90</f>
        <v/>
      </c>
      <c r="K86" s="140">
        <f>申込一覧表!BS90</f>
        <v>0</v>
      </c>
      <c r="L86" s="144" t="str">
        <f>申込書!$AB$4</f>
        <v>01001</v>
      </c>
    </row>
    <row r="87" spans="1:12" x14ac:dyDescent="0.15">
      <c r="A87" t="str">
        <f>IF(申込一覧表!G91="","",申込一覧表!AO91)</f>
        <v/>
      </c>
      <c r="B87">
        <v>5</v>
      </c>
      <c r="C87" s="140" t="str">
        <f>申込一覧表!AU91</f>
        <v xml:space="preserve">  </v>
      </c>
      <c r="D87" s="140" t="str">
        <f>申込一覧表!AT91</f>
        <v xml:space="preserve"> </v>
      </c>
      <c r="E87" s="142">
        <f>申込一覧表!B91</f>
        <v>0</v>
      </c>
      <c r="F87" s="140" t="str">
        <f>申込一覧表!AH91</f>
        <v/>
      </c>
      <c r="G87" s="140" t="str">
        <f>申込一覧表!AR91</f>
        <v/>
      </c>
      <c r="H87" s="140" t="str">
        <f>申込一覧表!CP91</f>
        <v/>
      </c>
      <c r="I87" s="140" t="str">
        <f>申込一覧表!CQ91</f>
        <v/>
      </c>
      <c r="K87" s="140">
        <f>申込一覧表!BS91</f>
        <v>0</v>
      </c>
      <c r="L87" s="144" t="str">
        <f>申込書!$AB$4</f>
        <v>01001</v>
      </c>
    </row>
    <row r="88" spans="1:12" x14ac:dyDescent="0.15">
      <c r="A88" t="str">
        <f>IF(申込一覧表!G92="","",申込一覧表!AO92)</f>
        <v/>
      </c>
      <c r="B88">
        <v>5</v>
      </c>
      <c r="C88" s="140" t="str">
        <f>申込一覧表!AU92</f>
        <v xml:space="preserve">  </v>
      </c>
      <c r="D88" s="140" t="str">
        <f>申込一覧表!AT92</f>
        <v xml:space="preserve"> </v>
      </c>
      <c r="E88" s="142">
        <f>申込一覧表!B92</f>
        <v>0</v>
      </c>
      <c r="F88" s="140" t="str">
        <f>申込一覧表!AH92</f>
        <v/>
      </c>
      <c r="G88" s="140" t="str">
        <f>申込一覧表!AR92</f>
        <v/>
      </c>
      <c r="H88" s="140" t="str">
        <f>申込一覧表!CP92</f>
        <v/>
      </c>
      <c r="I88" s="140" t="str">
        <f>申込一覧表!CQ92</f>
        <v/>
      </c>
      <c r="K88" s="140">
        <f>申込一覧表!BS92</f>
        <v>0</v>
      </c>
      <c r="L88" s="144" t="str">
        <f>申込書!$AB$4</f>
        <v>01001</v>
      </c>
    </row>
    <row r="89" spans="1:12" x14ac:dyDescent="0.15">
      <c r="A89" t="str">
        <f>IF(申込一覧表!G93="","",申込一覧表!AO93)</f>
        <v/>
      </c>
      <c r="B89">
        <v>5</v>
      </c>
      <c r="C89" s="140" t="str">
        <f>申込一覧表!AU93</f>
        <v xml:space="preserve">  </v>
      </c>
      <c r="D89" s="140" t="str">
        <f>申込一覧表!AT93</f>
        <v xml:space="preserve"> </v>
      </c>
      <c r="E89" s="142">
        <f>申込一覧表!B93</f>
        <v>0</v>
      </c>
      <c r="F89" s="140" t="str">
        <f>申込一覧表!AH93</f>
        <v/>
      </c>
      <c r="G89" s="140" t="str">
        <f>申込一覧表!AR93</f>
        <v/>
      </c>
      <c r="H89" s="140" t="str">
        <f>申込一覧表!CP93</f>
        <v/>
      </c>
      <c r="I89" s="140" t="str">
        <f>申込一覧表!CQ93</f>
        <v/>
      </c>
      <c r="K89" s="140">
        <f>申込一覧表!BS93</f>
        <v>0</v>
      </c>
      <c r="L89" s="144" t="str">
        <f>申込書!$AB$4</f>
        <v>01001</v>
      </c>
    </row>
    <row r="90" spans="1:12" x14ac:dyDescent="0.15">
      <c r="A90" t="str">
        <f>IF(申込一覧表!G94="","",申込一覧表!AO94)</f>
        <v/>
      </c>
      <c r="B90">
        <v>5</v>
      </c>
      <c r="C90" s="140" t="str">
        <f>申込一覧表!AU94</f>
        <v xml:space="preserve">  </v>
      </c>
      <c r="D90" s="140" t="str">
        <f>申込一覧表!AT94</f>
        <v xml:space="preserve"> </v>
      </c>
      <c r="E90" s="142">
        <f>申込一覧表!B94</f>
        <v>0</v>
      </c>
      <c r="F90" s="140" t="str">
        <f>申込一覧表!AH94</f>
        <v/>
      </c>
      <c r="G90" s="140" t="str">
        <f>申込一覧表!AR94</f>
        <v/>
      </c>
      <c r="H90" s="140" t="str">
        <f>申込一覧表!CP94</f>
        <v/>
      </c>
      <c r="I90" s="140" t="str">
        <f>申込一覧表!CQ94</f>
        <v/>
      </c>
      <c r="K90" s="140">
        <f>申込一覧表!BS94</f>
        <v>0</v>
      </c>
      <c r="L90" s="144" t="str">
        <f>申込書!$AB$4</f>
        <v>01001</v>
      </c>
    </row>
    <row r="91" spans="1:12" x14ac:dyDescent="0.15">
      <c r="A91" t="str">
        <f>IF(申込一覧表!G95="","",申込一覧表!AO95)</f>
        <v/>
      </c>
      <c r="B91">
        <v>5</v>
      </c>
      <c r="C91" s="140" t="str">
        <f>申込一覧表!AU95</f>
        <v xml:space="preserve">  </v>
      </c>
      <c r="D91" s="140" t="str">
        <f>申込一覧表!AT95</f>
        <v xml:space="preserve"> </v>
      </c>
      <c r="E91" s="142">
        <f>申込一覧表!B95</f>
        <v>0</v>
      </c>
      <c r="F91" s="140" t="str">
        <f>申込一覧表!AH95</f>
        <v/>
      </c>
      <c r="G91" s="140" t="str">
        <f>申込一覧表!AR95</f>
        <v/>
      </c>
      <c r="H91" s="140" t="str">
        <f>申込一覧表!CP95</f>
        <v/>
      </c>
      <c r="I91" s="140" t="str">
        <f>申込一覧表!CQ95</f>
        <v/>
      </c>
      <c r="K91" s="140">
        <f>申込一覧表!BS95</f>
        <v>0</v>
      </c>
      <c r="L91" s="144" t="str">
        <f>申込書!$AB$4</f>
        <v>01001</v>
      </c>
    </row>
    <row r="92" spans="1:12" x14ac:dyDescent="0.15">
      <c r="A92" t="str">
        <f>IF(申込一覧表!G96="","",申込一覧表!AO96)</f>
        <v/>
      </c>
      <c r="B92">
        <v>5</v>
      </c>
      <c r="C92" s="140" t="str">
        <f>申込一覧表!AU96</f>
        <v xml:space="preserve">  </v>
      </c>
      <c r="D92" s="140" t="str">
        <f>申込一覧表!AT96</f>
        <v xml:space="preserve"> </v>
      </c>
      <c r="E92" s="142">
        <f>申込一覧表!B96</f>
        <v>0</v>
      </c>
      <c r="F92" s="140" t="str">
        <f>申込一覧表!AH96</f>
        <v/>
      </c>
      <c r="G92" s="140" t="str">
        <f>申込一覧表!AR96</f>
        <v/>
      </c>
      <c r="H92" s="140" t="str">
        <f>申込一覧表!CP96</f>
        <v/>
      </c>
      <c r="I92" s="140" t="str">
        <f>申込一覧表!CQ96</f>
        <v/>
      </c>
      <c r="K92" s="140">
        <f>申込一覧表!BS96</f>
        <v>0</v>
      </c>
      <c r="L92" s="144" t="str">
        <f>申込書!$AB$4</f>
        <v>01001</v>
      </c>
    </row>
    <row r="93" spans="1:12" x14ac:dyDescent="0.15">
      <c r="A93" t="str">
        <f>IF(申込一覧表!G97="","",申込一覧表!AO97)</f>
        <v/>
      </c>
      <c r="B93">
        <v>5</v>
      </c>
      <c r="C93" s="140" t="str">
        <f>申込一覧表!AU97</f>
        <v xml:space="preserve">  </v>
      </c>
      <c r="D93" s="140" t="str">
        <f>申込一覧表!AT97</f>
        <v xml:space="preserve"> </v>
      </c>
      <c r="E93" s="142">
        <f>申込一覧表!B97</f>
        <v>0</v>
      </c>
      <c r="F93" s="140" t="str">
        <f>申込一覧表!AH97</f>
        <v/>
      </c>
      <c r="G93" s="140" t="str">
        <f>申込一覧表!AR97</f>
        <v/>
      </c>
      <c r="H93" s="140" t="str">
        <f>申込一覧表!CP97</f>
        <v/>
      </c>
      <c r="I93" s="140" t="str">
        <f>申込一覧表!CQ97</f>
        <v/>
      </c>
      <c r="K93" s="140">
        <f>申込一覧表!BS97</f>
        <v>0</v>
      </c>
      <c r="L93" s="144" t="str">
        <f>申込書!$AB$4</f>
        <v>01001</v>
      </c>
    </row>
    <row r="94" spans="1:12" x14ac:dyDescent="0.15">
      <c r="A94" t="str">
        <f>IF(申込一覧表!G98="","",申込一覧表!AO98)</f>
        <v/>
      </c>
      <c r="B94">
        <v>5</v>
      </c>
      <c r="C94" s="140" t="str">
        <f>申込一覧表!AU98</f>
        <v xml:space="preserve">  </v>
      </c>
      <c r="D94" s="140" t="str">
        <f>申込一覧表!AT98</f>
        <v xml:space="preserve"> </v>
      </c>
      <c r="E94" s="142">
        <f>申込一覧表!B98</f>
        <v>0</v>
      </c>
      <c r="F94" s="140" t="str">
        <f>申込一覧表!AH98</f>
        <v/>
      </c>
      <c r="G94" s="140" t="str">
        <f>申込一覧表!AR98</f>
        <v/>
      </c>
      <c r="H94" s="140" t="str">
        <f>申込一覧表!CP98</f>
        <v/>
      </c>
      <c r="I94" s="140" t="str">
        <f>申込一覧表!CQ98</f>
        <v/>
      </c>
      <c r="K94" s="140">
        <f>申込一覧表!BS98</f>
        <v>0</v>
      </c>
      <c r="L94" s="144" t="str">
        <f>申込書!$AB$4</f>
        <v>01001</v>
      </c>
    </row>
    <row r="95" spans="1:12" x14ac:dyDescent="0.15">
      <c r="A95" t="str">
        <f>IF(申込一覧表!G99="","",申込一覧表!AO99)</f>
        <v/>
      </c>
      <c r="B95">
        <v>5</v>
      </c>
      <c r="C95" s="140" t="str">
        <f>申込一覧表!AU99</f>
        <v xml:space="preserve">  </v>
      </c>
      <c r="D95" s="140" t="str">
        <f>申込一覧表!AT99</f>
        <v xml:space="preserve"> </v>
      </c>
      <c r="E95" s="142">
        <f>申込一覧表!B99</f>
        <v>0</v>
      </c>
      <c r="F95" s="140" t="str">
        <f>申込一覧表!AH99</f>
        <v/>
      </c>
      <c r="G95" s="140" t="str">
        <f>申込一覧表!AR99</f>
        <v/>
      </c>
      <c r="H95" s="140" t="str">
        <f>申込一覧表!CP99</f>
        <v/>
      </c>
      <c r="I95" s="140" t="str">
        <f>申込一覧表!CQ99</f>
        <v/>
      </c>
      <c r="K95" s="140">
        <f>申込一覧表!BS99</f>
        <v>0</v>
      </c>
      <c r="L95" s="144" t="str">
        <f>申込書!$AB$4</f>
        <v>01001</v>
      </c>
    </row>
    <row r="96" spans="1:12" x14ac:dyDescent="0.15">
      <c r="A96" t="str">
        <f>IF(申込一覧表!G100="","",申込一覧表!AO100)</f>
        <v/>
      </c>
      <c r="B96">
        <v>5</v>
      </c>
      <c r="C96" s="140" t="str">
        <f>申込一覧表!AU100</f>
        <v xml:space="preserve">  </v>
      </c>
      <c r="D96" s="140" t="str">
        <f>申込一覧表!AT100</f>
        <v xml:space="preserve"> </v>
      </c>
      <c r="E96" s="142">
        <f>申込一覧表!B100</f>
        <v>0</v>
      </c>
      <c r="F96" s="140" t="str">
        <f>申込一覧表!AH100</f>
        <v/>
      </c>
      <c r="G96" s="140" t="str">
        <f>申込一覧表!AR100</f>
        <v/>
      </c>
      <c r="H96" s="140" t="str">
        <f>申込一覧表!CP100</f>
        <v/>
      </c>
      <c r="I96" s="140" t="str">
        <f>申込一覧表!CQ100</f>
        <v/>
      </c>
      <c r="K96" s="140">
        <f>申込一覧表!BS100</f>
        <v>0</v>
      </c>
      <c r="L96" s="144" t="str">
        <f>申込書!$AB$4</f>
        <v>01001</v>
      </c>
    </row>
    <row r="97" spans="1:12" x14ac:dyDescent="0.15">
      <c r="A97" t="str">
        <f>IF(申込一覧表!G101="","",申込一覧表!AO101)</f>
        <v/>
      </c>
      <c r="B97">
        <v>5</v>
      </c>
      <c r="C97" s="140" t="str">
        <f>申込一覧表!AU101</f>
        <v xml:space="preserve">  </v>
      </c>
      <c r="D97" s="140" t="str">
        <f>申込一覧表!AT101</f>
        <v xml:space="preserve"> </v>
      </c>
      <c r="E97" s="142">
        <f>申込一覧表!B101</f>
        <v>0</v>
      </c>
      <c r="F97" s="140" t="str">
        <f>申込一覧表!AH101</f>
        <v/>
      </c>
      <c r="G97" s="140" t="str">
        <f>申込一覧表!AR101</f>
        <v/>
      </c>
      <c r="H97" s="140" t="str">
        <f>申込一覧表!CP101</f>
        <v/>
      </c>
      <c r="I97" s="140" t="str">
        <f>申込一覧表!CQ101</f>
        <v/>
      </c>
      <c r="K97" s="140">
        <f>申込一覧表!BS101</f>
        <v>0</v>
      </c>
      <c r="L97" s="144" t="str">
        <f>申込書!$AB$4</f>
        <v>01001</v>
      </c>
    </row>
    <row r="98" spans="1:12" x14ac:dyDescent="0.15">
      <c r="A98" t="str">
        <f>IF(申込一覧表!G102="","",申込一覧表!AO102)</f>
        <v/>
      </c>
      <c r="B98">
        <v>5</v>
      </c>
      <c r="C98" s="140" t="str">
        <f>申込一覧表!AU102</f>
        <v xml:space="preserve">  </v>
      </c>
      <c r="D98" s="140" t="str">
        <f>申込一覧表!AT102</f>
        <v xml:space="preserve"> </v>
      </c>
      <c r="E98" s="142">
        <f>申込一覧表!B102</f>
        <v>0</v>
      </c>
      <c r="F98" s="140" t="str">
        <f>申込一覧表!AH102</f>
        <v/>
      </c>
      <c r="G98" s="140" t="str">
        <f>申込一覧表!AR102</f>
        <v/>
      </c>
      <c r="H98" s="140" t="str">
        <f>申込一覧表!CP102</f>
        <v/>
      </c>
      <c r="I98" s="140" t="str">
        <f>申込一覧表!CQ102</f>
        <v/>
      </c>
      <c r="K98" s="140">
        <f>申込一覧表!BS102</f>
        <v>0</v>
      </c>
      <c r="L98" s="144" t="str">
        <f>申込書!$AB$4</f>
        <v>01001</v>
      </c>
    </row>
    <row r="99" spans="1:12" x14ac:dyDescent="0.15">
      <c r="A99" t="str">
        <f>IF(申込一覧表!G103="","",申込一覧表!AO103)</f>
        <v/>
      </c>
      <c r="B99">
        <v>5</v>
      </c>
      <c r="C99" s="140" t="str">
        <f>申込一覧表!AU103</f>
        <v xml:space="preserve">  </v>
      </c>
      <c r="D99" s="140" t="str">
        <f>申込一覧表!AT103</f>
        <v xml:space="preserve"> </v>
      </c>
      <c r="E99" s="142">
        <f>申込一覧表!B103</f>
        <v>0</v>
      </c>
      <c r="F99" s="140" t="str">
        <f>申込一覧表!AH103</f>
        <v/>
      </c>
      <c r="G99" s="140" t="str">
        <f>申込一覧表!AR103</f>
        <v/>
      </c>
      <c r="H99" s="140" t="str">
        <f>申込一覧表!CP103</f>
        <v/>
      </c>
      <c r="I99" s="140" t="str">
        <f>申込一覧表!CQ103</f>
        <v/>
      </c>
      <c r="K99" s="140">
        <f>申込一覧表!BS103</f>
        <v>0</v>
      </c>
      <c r="L99" s="144" t="str">
        <f>申込書!$AB$4</f>
        <v>01001</v>
      </c>
    </row>
    <row r="100" spans="1:12" x14ac:dyDescent="0.15">
      <c r="A100" t="str">
        <f>IF(申込一覧表!G104="","",申込一覧表!AO104)</f>
        <v/>
      </c>
      <c r="B100">
        <v>5</v>
      </c>
      <c r="C100" s="140" t="str">
        <f>申込一覧表!AU104</f>
        <v xml:space="preserve">  </v>
      </c>
      <c r="D100" s="140" t="str">
        <f>申込一覧表!AT104</f>
        <v xml:space="preserve"> </v>
      </c>
      <c r="E100" s="142">
        <f>申込一覧表!B104</f>
        <v>0</v>
      </c>
      <c r="F100" s="140" t="str">
        <f>申込一覧表!AH104</f>
        <v/>
      </c>
      <c r="G100" s="140" t="str">
        <f>申込一覧表!AR104</f>
        <v/>
      </c>
      <c r="H100" s="140" t="str">
        <f>申込一覧表!CP104</f>
        <v/>
      </c>
      <c r="I100" s="140" t="str">
        <f>申込一覧表!CQ104</f>
        <v/>
      </c>
      <c r="K100" s="140">
        <f>申込一覧表!BS104</f>
        <v>0</v>
      </c>
      <c r="L100" s="144" t="str">
        <f>申込書!$AB$4</f>
        <v>01001</v>
      </c>
    </row>
    <row r="101" spans="1:12" x14ac:dyDescent="0.15">
      <c r="A101" t="str">
        <f>IF(申込一覧表!G105="","",申込一覧表!AO105)</f>
        <v/>
      </c>
      <c r="B101">
        <v>5</v>
      </c>
      <c r="C101" s="140" t="str">
        <f>申込一覧表!AU105</f>
        <v xml:space="preserve">  </v>
      </c>
      <c r="D101" s="140" t="str">
        <f>申込一覧表!AT105</f>
        <v xml:space="preserve"> </v>
      </c>
      <c r="E101" s="142">
        <f>申込一覧表!B105</f>
        <v>0</v>
      </c>
      <c r="F101" s="140" t="str">
        <f>申込一覧表!AH105</f>
        <v/>
      </c>
      <c r="G101" s="140" t="str">
        <f>申込一覧表!AR105</f>
        <v/>
      </c>
      <c r="H101" s="140" t="str">
        <f>申込一覧表!CP105</f>
        <v/>
      </c>
      <c r="I101" s="140" t="str">
        <f>申込一覧表!CQ105</f>
        <v/>
      </c>
      <c r="K101" s="140">
        <f>申込一覧表!BS105</f>
        <v>0</v>
      </c>
      <c r="L101" s="144" t="str">
        <f>申込書!$AB$4</f>
        <v>01001</v>
      </c>
    </row>
    <row r="102" spans="1:12" x14ac:dyDescent="0.15">
      <c r="A102" t="str">
        <f>IF(申込一覧表!G106="","",申込一覧表!AO106)</f>
        <v/>
      </c>
      <c r="B102">
        <v>5</v>
      </c>
      <c r="C102" s="140" t="str">
        <f>申込一覧表!AU106</f>
        <v xml:space="preserve">  </v>
      </c>
      <c r="D102" s="140" t="str">
        <f>申込一覧表!AT106</f>
        <v xml:space="preserve"> </v>
      </c>
      <c r="E102" s="142">
        <f>申込一覧表!B106</f>
        <v>0</v>
      </c>
      <c r="F102" s="140" t="str">
        <f>申込一覧表!AH106</f>
        <v/>
      </c>
      <c r="G102" s="140" t="str">
        <f>申込一覧表!AR106</f>
        <v/>
      </c>
      <c r="H102" s="140" t="str">
        <f>申込一覧表!CP106</f>
        <v/>
      </c>
      <c r="I102" s="140" t="str">
        <f>申込一覧表!CQ106</f>
        <v/>
      </c>
      <c r="K102" s="140">
        <f>申込一覧表!BS106</f>
        <v>0</v>
      </c>
      <c r="L102" s="144" t="str">
        <f>申込書!$AB$4</f>
        <v>01001</v>
      </c>
    </row>
    <row r="103" spans="1:12" x14ac:dyDescent="0.15">
      <c r="A103" t="str">
        <f>IF(申込一覧表!G107="","",申込一覧表!AO107)</f>
        <v/>
      </c>
      <c r="B103">
        <v>5</v>
      </c>
      <c r="C103" s="140" t="str">
        <f>申込一覧表!AU107</f>
        <v xml:space="preserve">  </v>
      </c>
      <c r="D103" s="140" t="str">
        <f>申込一覧表!AT107</f>
        <v xml:space="preserve"> </v>
      </c>
      <c r="E103" s="142">
        <f>申込一覧表!B107</f>
        <v>0</v>
      </c>
      <c r="F103" s="140" t="str">
        <f>申込一覧表!AH107</f>
        <v/>
      </c>
      <c r="G103" s="140" t="str">
        <f>申込一覧表!AR107</f>
        <v/>
      </c>
      <c r="H103" s="140" t="str">
        <f>申込一覧表!CP107</f>
        <v/>
      </c>
      <c r="I103" s="140" t="str">
        <f>申込一覧表!CQ107</f>
        <v/>
      </c>
      <c r="K103" s="140">
        <f>申込一覧表!BS107</f>
        <v>0</v>
      </c>
      <c r="L103" s="144" t="str">
        <f>申込書!$AB$4</f>
        <v>01001</v>
      </c>
    </row>
    <row r="104" spans="1:12" x14ac:dyDescent="0.15">
      <c r="A104" t="str">
        <f>IF(申込一覧表!G108="","",申込一覧表!AO108)</f>
        <v/>
      </c>
      <c r="B104">
        <v>5</v>
      </c>
      <c r="C104" s="140" t="str">
        <f>申込一覧表!AU108</f>
        <v xml:space="preserve">  </v>
      </c>
      <c r="D104" s="140" t="str">
        <f>申込一覧表!AT108</f>
        <v xml:space="preserve"> </v>
      </c>
      <c r="E104" s="142">
        <f>申込一覧表!B108</f>
        <v>0</v>
      </c>
      <c r="F104" s="140" t="str">
        <f>申込一覧表!AH108</f>
        <v/>
      </c>
      <c r="G104" s="140" t="str">
        <f>申込一覧表!AR108</f>
        <v/>
      </c>
      <c r="H104" s="140" t="str">
        <f>申込一覧表!CP108</f>
        <v/>
      </c>
      <c r="I104" s="140" t="str">
        <f>申込一覧表!CQ108</f>
        <v/>
      </c>
      <c r="K104" s="140">
        <f>申込一覧表!BS108</f>
        <v>0</v>
      </c>
      <c r="L104" s="144" t="str">
        <f>申込書!$AB$4</f>
        <v>01001</v>
      </c>
    </row>
    <row r="105" spans="1:12" x14ac:dyDescent="0.15">
      <c r="A105" t="str">
        <f>IF(申込一覧表!G109="","",申込一覧表!AO109)</f>
        <v/>
      </c>
      <c r="B105">
        <v>5</v>
      </c>
      <c r="C105" s="140" t="str">
        <f>申込一覧表!AU109</f>
        <v xml:space="preserve">  </v>
      </c>
      <c r="D105" s="140" t="str">
        <f>申込一覧表!AT109</f>
        <v xml:space="preserve"> </v>
      </c>
      <c r="E105" s="142">
        <f>申込一覧表!B109</f>
        <v>0</v>
      </c>
      <c r="F105" s="140" t="str">
        <f>申込一覧表!AH109</f>
        <v/>
      </c>
      <c r="G105" s="140" t="str">
        <f>申込一覧表!AR109</f>
        <v/>
      </c>
      <c r="H105" s="140" t="str">
        <f>申込一覧表!CP109</f>
        <v/>
      </c>
      <c r="I105" s="140" t="str">
        <f>申込一覧表!CQ109</f>
        <v/>
      </c>
      <c r="K105" s="140">
        <f>申込一覧表!BS109</f>
        <v>0</v>
      </c>
      <c r="L105" s="144" t="str">
        <f>申込書!$AB$4</f>
        <v>01001</v>
      </c>
    </row>
    <row r="106" spans="1:12" x14ac:dyDescent="0.15">
      <c r="A106" t="str">
        <f>IF(申込一覧表!G110="","",申込一覧表!AO110)</f>
        <v/>
      </c>
      <c r="B106">
        <v>5</v>
      </c>
      <c r="C106" s="140" t="str">
        <f>申込一覧表!AU110</f>
        <v xml:space="preserve">  </v>
      </c>
      <c r="D106" s="140" t="str">
        <f>申込一覧表!AT110</f>
        <v xml:space="preserve"> </v>
      </c>
      <c r="E106" s="142">
        <f>申込一覧表!B110</f>
        <v>0</v>
      </c>
      <c r="F106" s="140" t="str">
        <f>申込一覧表!AH110</f>
        <v/>
      </c>
      <c r="G106" s="140" t="str">
        <f>申込一覧表!AR110</f>
        <v/>
      </c>
      <c r="H106" s="140" t="str">
        <f>申込一覧表!CP110</f>
        <v/>
      </c>
      <c r="I106" s="140" t="str">
        <f>申込一覧表!CQ110</f>
        <v/>
      </c>
      <c r="K106" s="140">
        <f>申込一覧表!BS110</f>
        <v>0</v>
      </c>
      <c r="L106" s="144" t="str">
        <f>申込書!$AB$4</f>
        <v>01001</v>
      </c>
    </row>
    <row r="107" spans="1:12" x14ac:dyDescent="0.15">
      <c r="A107" t="str">
        <f>IF(申込一覧表!G111="","",申込一覧表!AO111)</f>
        <v/>
      </c>
      <c r="B107">
        <v>5</v>
      </c>
      <c r="C107" s="140" t="str">
        <f>申込一覧表!AU111</f>
        <v xml:space="preserve">  </v>
      </c>
      <c r="D107" s="140" t="str">
        <f>申込一覧表!AT111</f>
        <v xml:space="preserve"> </v>
      </c>
      <c r="E107" s="142">
        <f>申込一覧表!B111</f>
        <v>0</v>
      </c>
      <c r="F107" s="140" t="str">
        <f>申込一覧表!AH111</f>
        <v/>
      </c>
      <c r="G107" s="140" t="str">
        <f>申込一覧表!AR111</f>
        <v/>
      </c>
      <c r="H107" s="140" t="str">
        <f>申込一覧表!CP111</f>
        <v/>
      </c>
      <c r="I107" s="140" t="str">
        <f>申込一覧表!CQ111</f>
        <v/>
      </c>
      <c r="K107" s="140">
        <f>申込一覧表!BS111</f>
        <v>0</v>
      </c>
      <c r="L107" s="144" t="str">
        <f>申込書!$AB$4</f>
        <v>01001</v>
      </c>
    </row>
    <row r="108" spans="1:12" x14ac:dyDescent="0.15">
      <c r="A108" t="str">
        <f>IF(申込一覧表!G112="","",申込一覧表!AO112)</f>
        <v/>
      </c>
      <c r="B108">
        <v>5</v>
      </c>
      <c r="C108" s="140" t="str">
        <f>申込一覧表!AU112</f>
        <v xml:space="preserve">  </v>
      </c>
      <c r="D108" s="140" t="str">
        <f>申込一覧表!AT112</f>
        <v xml:space="preserve"> </v>
      </c>
      <c r="E108" s="142">
        <f>申込一覧表!B112</f>
        <v>0</v>
      </c>
      <c r="F108" s="140" t="str">
        <f>申込一覧表!AH112</f>
        <v/>
      </c>
      <c r="G108" s="140" t="str">
        <f>申込一覧表!AR112</f>
        <v/>
      </c>
      <c r="H108" s="140" t="str">
        <f>申込一覧表!CP112</f>
        <v/>
      </c>
      <c r="I108" s="140" t="str">
        <f>申込一覧表!CQ112</f>
        <v/>
      </c>
      <c r="K108" s="140">
        <f>申込一覧表!BS112</f>
        <v>0</v>
      </c>
      <c r="L108" s="144" t="str">
        <f>申込書!$AB$4</f>
        <v>01001</v>
      </c>
    </row>
    <row r="109" spans="1:12" x14ac:dyDescent="0.15">
      <c r="A109" t="str">
        <f>IF(申込一覧表!G113="","",申込一覧表!AO113)</f>
        <v/>
      </c>
      <c r="B109">
        <v>5</v>
      </c>
      <c r="C109" s="140" t="str">
        <f>申込一覧表!AU113</f>
        <v xml:space="preserve">  </v>
      </c>
      <c r="D109" s="140" t="str">
        <f>申込一覧表!AT113</f>
        <v xml:space="preserve"> </v>
      </c>
      <c r="E109" s="142">
        <f>申込一覧表!B113</f>
        <v>0</v>
      </c>
      <c r="F109" s="140" t="str">
        <f>申込一覧表!AH113</f>
        <v/>
      </c>
      <c r="G109" s="140" t="str">
        <f>申込一覧表!AR113</f>
        <v/>
      </c>
      <c r="H109" s="140" t="str">
        <f>申込一覧表!CP113</f>
        <v/>
      </c>
      <c r="I109" s="140" t="str">
        <f>申込一覧表!CQ113</f>
        <v/>
      </c>
      <c r="K109" s="140">
        <f>申込一覧表!BS113</f>
        <v>0</v>
      </c>
      <c r="L109" s="144" t="str">
        <f>申込書!$AB$4</f>
        <v>01001</v>
      </c>
    </row>
    <row r="110" spans="1:12" x14ac:dyDescent="0.15">
      <c r="A110" t="str">
        <f>IF(申込一覧表!G114="","",申込一覧表!AO114)</f>
        <v/>
      </c>
      <c r="B110">
        <v>5</v>
      </c>
      <c r="C110" s="140" t="str">
        <f>申込一覧表!AU114</f>
        <v xml:space="preserve">  </v>
      </c>
      <c r="D110" s="140" t="str">
        <f>申込一覧表!AT114</f>
        <v xml:space="preserve"> </v>
      </c>
      <c r="E110" s="142">
        <f>申込一覧表!B114</f>
        <v>0</v>
      </c>
      <c r="F110" s="140" t="str">
        <f>申込一覧表!AH114</f>
        <v/>
      </c>
      <c r="G110" s="140" t="str">
        <f>申込一覧表!AR114</f>
        <v/>
      </c>
      <c r="H110" s="140" t="str">
        <f>申込一覧表!CP114</f>
        <v/>
      </c>
      <c r="I110" s="140" t="str">
        <f>申込一覧表!CQ114</f>
        <v/>
      </c>
      <c r="K110" s="140">
        <f>申込一覧表!BS114</f>
        <v>0</v>
      </c>
      <c r="L110" s="144" t="str">
        <f>申込書!$AB$4</f>
        <v>01001</v>
      </c>
    </row>
    <row r="111" spans="1:12" x14ac:dyDescent="0.15">
      <c r="A111" t="str">
        <f>IF(申込一覧表!G115="","",申込一覧表!AO115)</f>
        <v/>
      </c>
      <c r="B111">
        <v>5</v>
      </c>
      <c r="C111" s="140" t="str">
        <f>申込一覧表!AU115</f>
        <v xml:space="preserve">  </v>
      </c>
      <c r="D111" s="140" t="str">
        <f>申込一覧表!AT115</f>
        <v xml:space="preserve"> </v>
      </c>
      <c r="E111" s="142">
        <f>申込一覧表!B115</f>
        <v>0</v>
      </c>
      <c r="F111" s="140" t="str">
        <f>申込一覧表!AH115</f>
        <v/>
      </c>
      <c r="G111" s="140" t="str">
        <f>申込一覧表!AR115</f>
        <v/>
      </c>
      <c r="H111" s="140" t="str">
        <f>申込一覧表!CP115</f>
        <v/>
      </c>
      <c r="I111" s="140" t="str">
        <f>申込一覧表!CQ115</f>
        <v/>
      </c>
      <c r="K111" s="140">
        <f>申込一覧表!BS115</f>
        <v>0</v>
      </c>
      <c r="L111" s="144" t="str">
        <f>申込書!$AB$4</f>
        <v>01001</v>
      </c>
    </row>
    <row r="112" spans="1:12" x14ac:dyDescent="0.15">
      <c r="A112" t="str">
        <f>IF(申込一覧表!G116="","",申込一覧表!AO116)</f>
        <v/>
      </c>
      <c r="B112">
        <v>5</v>
      </c>
      <c r="C112" s="140" t="str">
        <f>申込一覧表!AU116</f>
        <v xml:space="preserve">  </v>
      </c>
      <c r="D112" s="140" t="str">
        <f>申込一覧表!AT116</f>
        <v xml:space="preserve"> </v>
      </c>
      <c r="E112" s="142">
        <f>申込一覧表!B116</f>
        <v>0</v>
      </c>
      <c r="F112" s="140" t="str">
        <f>申込一覧表!AH116</f>
        <v/>
      </c>
      <c r="G112" s="140" t="str">
        <f>申込一覧表!AR116</f>
        <v/>
      </c>
      <c r="H112" s="140" t="str">
        <f>申込一覧表!CP116</f>
        <v/>
      </c>
      <c r="I112" s="140" t="str">
        <f>申込一覧表!CQ116</f>
        <v/>
      </c>
      <c r="K112" s="140">
        <f>申込一覧表!BS116</f>
        <v>0</v>
      </c>
      <c r="L112" s="144" t="str">
        <f>申込書!$AB$4</f>
        <v>01001</v>
      </c>
    </row>
    <row r="113" spans="1:12" x14ac:dyDescent="0.15">
      <c r="A113" t="str">
        <f>IF(申込一覧表!G117="","",申込一覧表!AO117)</f>
        <v/>
      </c>
      <c r="B113">
        <v>5</v>
      </c>
      <c r="C113" s="140" t="str">
        <f>申込一覧表!AU117</f>
        <v xml:space="preserve">  </v>
      </c>
      <c r="D113" s="140" t="str">
        <f>申込一覧表!AT117</f>
        <v xml:space="preserve"> </v>
      </c>
      <c r="E113" s="142">
        <f>申込一覧表!B117</f>
        <v>0</v>
      </c>
      <c r="F113" s="140" t="str">
        <f>申込一覧表!AH117</f>
        <v/>
      </c>
      <c r="G113" s="140" t="str">
        <f>申込一覧表!AR117</f>
        <v/>
      </c>
      <c r="H113" s="140" t="str">
        <f>申込一覧表!CP117</f>
        <v/>
      </c>
      <c r="I113" s="140" t="str">
        <f>申込一覧表!CQ117</f>
        <v/>
      </c>
      <c r="K113" s="140">
        <f>申込一覧表!BS117</f>
        <v>0</v>
      </c>
      <c r="L113" s="144" t="str">
        <f>申込書!$AB$4</f>
        <v>01001</v>
      </c>
    </row>
    <row r="114" spans="1:12" x14ac:dyDescent="0.15">
      <c r="A114" t="str">
        <f>IF(申込一覧表!G118="","",申込一覧表!AO118)</f>
        <v/>
      </c>
      <c r="B114">
        <v>5</v>
      </c>
      <c r="C114" s="140" t="str">
        <f>申込一覧表!AU118</f>
        <v xml:space="preserve">  </v>
      </c>
      <c r="D114" s="140" t="str">
        <f>申込一覧表!AT118</f>
        <v xml:space="preserve"> </v>
      </c>
      <c r="E114" s="142">
        <f>申込一覧表!B118</f>
        <v>0</v>
      </c>
      <c r="F114" s="140" t="str">
        <f>申込一覧表!AH118</f>
        <v/>
      </c>
      <c r="G114" s="140" t="str">
        <f>申込一覧表!AR118</f>
        <v/>
      </c>
      <c r="H114" s="140" t="str">
        <f>申込一覧表!CP118</f>
        <v/>
      </c>
      <c r="I114" s="140" t="str">
        <f>申込一覧表!CQ118</f>
        <v/>
      </c>
      <c r="K114" s="140">
        <f>申込一覧表!BS118</f>
        <v>0</v>
      </c>
      <c r="L114" s="144" t="str">
        <f>申込書!$AB$4</f>
        <v>01001</v>
      </c>
    </row>
    <row r="115" spans="1:12" x14ac:dyDescent="0.15">
      <c r="A115" t="str">
        <f>IF(申込一覧表!G119="","",申込一覧表!AO119)</f>
        <v/>
      </c>
      <c r="B115">
        <v>5</v>
      </c>
      <c r="C115" s="140" t="str">
        <f>申込一覧表!AU119</f>
        <v xml:space="preserve">  </v>
      </c>
      <c r="D115" s="140" t="str">
        <f>申込一覧表!AT119</f>
        <v xml:space="preserve"> </v>
      </c>
      <c r="E115" s="142">
        <f>申込一覧表!B119</f>
        <v>0</v>
      </c>
      <c r="F115" s="140" t="str">
        <f>申込一覧表!AH119</f>
        <v/>
      </c>
      <c r="G115" s="140" t="str">
        <f>申込一覧表!AR119</f>
        <v/>
      </c>
      <c r="H115" s="140" t="str">
        <f>申込一覧表!CP119</f>
        <v/>
      </c>
      <c r="I115" s="140" t="str">
        <f>申込一覧表!CQ119</f>
        <v/>
      </c>
      <c r="K115" s="140">
        <f>申込一覧表!BS119</f>
        <v>0</v>
      </c>
      <c r="L115" s="144" t="str">
        <f>申込書!$AB$4</f>
        <v>01001</v>
      </c>
    </row>
    <row r="116" spans="1:12" x14ac:dyDescent="0.15">
      <c r="A116" t="str">
        <f>IF(申込一覧表!G120="","",申込一覧表!AO120)</f>
        <v/>
      </c>
      <c r="B116">
        <v>5</v>
      </c>
      <c r="C116" s="140" t="str">
        <f>申込一覧表!AU120</f>
        <v xml:space="preserve">  </v>
      </c>
      <c r="D116" s="140" t="str">
        <f>申込一覧表!AT120</f>
        <v xml:space="preserve"> </v>
      </c>
      <c r="E116" s="142">
        <f>申込一覧表!B120</f>
        <v>0</v>
      </c>
      <c r="F116" s="140" t="str">
        <f>申込一覧表!AH120</f>
        <v/>
      </c>
      <c r="G116" s="140" t="str">
        <f>申込一覧表!AR120</f>
        <v/>
      </c>
      <c r="H116" s="140" t="str">
        <f>申込一覧表!CP120</f>
        <v/>
      </c>
      <c r="I116" s="140" t="str">
        <f>申込一覧表!CQ120</f>
        <v/>
      </c>
      <c r="K116" s="140">
        <f>申込一覧表!BS120</f>
        <v>0</v>
      </c>
      <c r="L116" s="144" t="str">
        <f>申込書!$AB$4</f>
        <v>01001</v>
      </c>
    </row>
    <row r="117" spans="1:12" x14ac:dyDescent="0.15">
      <c r="A117" t="str">
        <f>IF(申込一覧表!G121="","",申込一覧表!AO121)</f>
        <v/>
      </c>
      <c r="B117">
        <v>5</v>
      </c>
      <c r="C117" s="140" t="str">
        <f>申込一覧表!AU121</f>
        <v xml:space="preserve">  </v>
      </c>
      <c r="D117" s="140" t="str">
        <f>申込一覧表!AT121</f>
        <v xml:space="preserve"> </v>
      </c>
      <c r="E117" s="142">
        <f>申込一覧表!B121</f>
        <v>0</v>
      </c>
      <c r="F117" s="140" t="str">
        <f>申込一覧表!AH121</f>
        <v/>
      </c>
      <c r="G117" s="140" t="str">
        <f>申込一覧表!AR121</f>
        <v/>
      </c>
      <c r="H117" s="140" t="str">
        <f>申込一覧表!CP121</f>
        <v/>
      </c>
      <c r="I117" s="140" t="str">
        <f>申込一覧表!CQ121</f>
        <v/>
      </c>
      <c r="K117" s="140">
        <f>申込一覧表!BS121</f>
        <v>0</v>
      </c>
      <c r="L117" s="144" t="str">
        <f>申込書!$AB$4</f>
        <v>01001</v>
      </c>
    </row>
    <row r="118" spans="1:12" x14ac:dyDescent="0.15">
      <c r="A118" t="str">
        <f>IF(申込一覧表!G122="","",申込一覧表!AO122)</f>
        <v/>
      </c>
      <c r="B118">
        <v>5</v>
      </c>
      <c r="C118" s="140" t="str">
        <f>申込一覧表!AU122</f>
        <v xml:space="preserve">  </v>
      </c>
      <c r="D118" s="140" t="str">
        <f>申込一覧表!AT122</f>
        <v xml:space="preserve"> </v>
      </c>
      <c r="E118" s="142">
        <f>申込一覧表!B122</f>
        <v>0</v>
      </c>
      <c r="F118" s="140" t="str">
        <f>申込一覧表!AH122</f>
        <v/>
      </c>
      <c r="G118" s="140" t="str">
        <f>申込一覧表!AR122</f>
        <v/>
      </c>
      <c r="H118" s="140" t="str">
        <f>申込一覧表!CP122</f>
        <v/>
      </c>
      <c r="I118" s="140" t="str">
        <f>申込一覧表!CQ122</f>
        <v/>
      </c>
      <c r="K118" s="140">
        <f>申込一覧表!BS122</f>
        <v>0</v>
      </c>
      <c r="L118" s="144" t="str">
        <f>申込書!$AB$4</f>
        <v>01001</v>
      </c>
    </row>
    <row r="119" spans="1:12" x14ac:dyDescent="0.15">
      <c r="A119" t="str">
        <f>IF(申込一覧表!G123="","",申込一覧表!AO123)</f>
        <v/>
      </c>
      <c r="B119">
        <v>5</v>
      </c>
      <c r="C119" s="140" t="str">
        <f>申込一覧表!AU123</f>
        <v xml:space="preserve">  </v>
      </c>
      <c r="D119" s="140" t="str">
        <f>申込一覧表!AT123</f>
        <v xml:space="preserve"> </v>
      </c>
      <c r="E119" s="142">
        <f>申込一覧表!B123</f>
        <v>0</v>
      </c>
      <c r="F119" s="140" t="str">
        <f>申込一覧表!AH123</f>
        <v/>
      </c>
      <c r="G119" s="140" t="str">
        <f>申込一覧表!AR123</f>
        <v/>
      </c>
      <c r="H119" s="140" t="str">
        <f>申込一覧表!CP123</f>
        <v/>
      </c>
      <c r="I119" s="140" t="str">
        <f>申込一覧表!CQ123</f>
        <v/>
      </c>
      <c r="K119" s="140">
        <f>申込一覧表!BS123</f>
        <v>0</v>
      </c>
      <c r="L119" s="144" t="str">
        <f>申込書!$AB$4</f>
        <v>01001</v>
      </c>
    </row>
    <row r="120" spans="1:12" x14ac:dyDescent="0.15">
      <c r="A120" t="str">
        <f>IF(申込一覧表!G124="","",申込一覧表!AO124)</f>
        <v/>
      </c>
      <c r="B120">
        <v>5</v>
      </c>
      <c r="C120" s="140" t="str">
        <f>申込一覧表!AU124</f>
        <v xml:space="preserve">  </v>
      </c>
      <c r="D120" s="140" t="str">
        <f>申込一覧表!AT124</f>
        <v xml:space="preserve"> </v>
      </c>
      <c r="E120" s="142">
        <f>申込一覧表!B124</f>
        <v>0</v>
      </c>
      <c r="F120" s="140" t="str">
        <f>申込一覧表!AH124</f>
        <v/>
      </c>
      <c r="G120" s="140" t="str">
        <f>申込一覧表!AR124</f>
        <v/>
      </c>
      <c r="H120" s="140" t="str">
        <f>申込一覧表!CP124</f>
        <v/>
      </c>
      <c r="I120" s="140" t="str">
        <f>申込一覧表!CQ124</f>
        <v/>
      </c>
      <c r="K120" s="140">
        <f>申込一覧表!BS124</f>
        <v>0</v>
      </c>
      <c r="L120" s="144" t="str">
        <f>申込書!$AB$4</f>
        <v>01001</v>
      </c>
    </row>
    <row r="121" spans="1:12" x14ac:dyDescent="0.15">
      <c r="A121" t="str">
        <f>IF(申込一覧表!G125="","",申込一覧表!AO125)</f>
        <v/>
      </c>
      <c r="B121">
        <v>5</v>
      </c>
      <c r="C121" s="140" t="str">
        <f>申込一覧表!AU125</f>
        <v xml:space="preserve">  </v>
      </c>
      <c r="D121" s="140" t="str">
        <f>申込一覧表!AT125</f>
        <v xml:space="preserve"> </v>
      </c>
      <c r="E121" s="142">
        <f>申込一覧表!B125</f>
        <v>0</v>
      </c>
      <c r="F121" s="140" t="str">
        <f>申込一覧表!AH125</f>
        <v/>
      </c>
      <c r="G121" s="140" t="str">
        <f>申込一覧表!AR125</f>
        <v/>
      </c>
      <c r="H121" s="140" t="str">
        <f>申込一覧表!CP125</f>
        <v/>
      </c>
      <c r="I121" s="140" t="str">
        <f>申込一覧表!CQ125</f>
        <v/>
      </c>
      <c r="K121" s="140">
        <f>申込一覧表!BS125</f>
        <v>0</v>
      </c>
      <c r="L121" s="144" t="str">
        <f>申込書!$AB$4</f>
        <v>01001</v>
      </c>
    </row>
    <row r="122" spans="1:12" x14ac:dyDescent="0.15">
      <c r="A122" t="str">
        <f>IF(申込一覧表!G126="","",申込一覧表!AO126)</f>
        <v/>
      </c>
      <c r="B122">
        <v>5</v>
      </c>
      <c r="C122" s="140" t="str">
        <f>申込一覧表!AU126</f>
        <v xml:space="preserve">  </v>
      </c>
      <c r="D122" s="140" t="str">
        <f>申込一覧表!AT126</f>
        <v xml:space="preserve"> </v>
      </c>
      <c r="E122" s="142">
        <f>申込一覧表!B126</f>
        <v>0</v>
      </c>
      <c r="F122" s="140" t="str">
        <f>申込一覧表!AH126</f>
        <v/>
      </c>
      <c r="G122" s="140" t="str">
        <f>申込一覧表!AR126</f>
        <v/>
      </c>
      <c r="H122" s="140" t="str">
        <f>申込一覧表!CP126</f>
        <v/>
      </c>
      <c r="I122" s="140" t="str">
        <f>申込一覧表!CQ126</f>
        <v/>
      </c>
      <c r="K122" s="140">
        <f>申込一覧表!BS126</f>
        <v>0</v>
      </c>
      <c r="L122" s="144" t="str">
        <f>申込書!$AB$4</f>
        <v>01001</v>
      </c>
    </row>
    <row r="123" spans="1:12" x14ac:dyDescent="0.15">
      <c r="A123" s="134" t="str">
        <f>IF(申込一覧表!G127="","",申込一覧表!AO127)</f>
        <v/>
      </c>
      <c r="B123" s="134">
        <v>5</v>
      </c>
      <c r="C123" s="134" t="str">
        <f>申込一覧表!AU127</f>
        <v xml:space="preserve">  </v>
      </c>
      <c r="D123" s="134" t="str">
        <f>申込一覧表!AT127</f>
        <v xml:space="preserve"> </v>
      </c>
      <c r="E123" s="135">
        <f>申込一覧表!B127</f>
        <v>0</v>
      </c>
      <c r="F123" s="134" t="str">
        <f>申込一覧表!AH127</f>
        <v/>
      </c>
      <c r="G123" s="134" t="str">
        <f>申込一覧表!AR127</f>
        <v/>
      </c>
      <c r="H123" s="134" t="str">
        <f>申込一覧表!CP127</f>
        <v/>
      </c>
      <c r="I123" s="134" t="str">
        <f>申込一覧表!CQ127</f>
        <v/>
      </c>
      <c r="J123" s="134"/>
      <c r="K123" s="134">
        <f>申込一覧表!BS127</f>
        <v>0</v>
      </c>
      <c r="L123" s="145" t="str">
        <f>申込書!$AB$4</f>
        <v>01001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1343"/>
  <sheetViews>
    <sheetView workbookViewId="0">
      <pane ySplit="1" topLeftCell="A2" activePane="bottomLeft" state="frozen"/>
      <selection activeCell="A3" sqref="A3"/>
      <selection pane="bottomLeft" activeCell="B2" sqref="B2"/>
    </sheetView>
  </sheetViews>
  <sheetFormatPr defaultRowHeight="12" x14ac:dyDescent="0.15"/>
  <cols>
    <col min="1" max="1" width="7.44140625" customWidth="1"/>
    <col min="2" max="2" width="7.33203125" customWidth="1"/>
    <col min="3" max="3" width="6.109375" customWidth="1"/>
    <col min="4" max="4" width="7.33203125" customWidth="1"/>
    <col min="6" max="6" width="5.5546875" customWidth="1"/>
    <col min="7" max="7" width="17.6640625" customWidth="1"/>
  </cols>
  <sheetData>
    <row r="1" spans="1:7" x14ac:dyDescent="0.15">
      <c r="A1" t="s">
        <v>113</v>
      </c>
      <c r="B1" t="s">
        <v>121</v>
      </c>
      <c r="C1" t="s">
        <v>122</v>
      </c>
      <c r="D1" t="s">
        <v>116</v>
      </c>
      <c r="E1" t="s">
        <v>123</v>
      </c>
      <c r="F1" t="s">
        <v>114</v>
      </c>
      <c r="G1" t="s">
        <v>124</v>
      </c>
    </row>
    <row r="2" spans="1:7" x14ac:dyDescent="0.15">
      <c r="A2" t="str">
        <f>IF(申込一覧表!L6="","",申込一覧表!AO6)</f>
        <v/>
      </c>
      <c r="B2" s="140" t="str">
        <f>申込一覧表!AW6</f>
        <v/>
      </c>
      <c r="C2" s="140" t="str">
        <f>申込一覧表!BH6</f>
        <v/>
      </c>
      <c r="D2" s="140" t="str">
        <f>申込一覧表!AR6</f>
        <v/>
      </c>
      <c r="E2">
        <v>0</v>
      </c>
      <c r="F2">
        <v>0</v>
      </c>
      <c r="G2" s="140" t="str">
        <f>申込一覧表!BT6</f>
        <v>999:99.99</v>
      </c>
    </row>
    <row r="3" spans="1:7" x14ac:dyDescent="0.15">
      <c r="A3" t="str">
        <f>IF(申込一覧表!L7="","",申込一覧表!AO7)</f>
        <v/>
      </c>
      <c r="B3" s="140" t="str">
        <f>申込一覧表!AW7</f>
        <v/>
      </c>
      <c r="C3" s="140" t="str">
        <f>申込一覧表!BH7</f>
        <v/>
      </c>
      <c r="D3" s="140" t="str">
        <f>申込一覧表!AR7</f>
        <v/>
      </c>
      <c r="E3">
        <v>0</v>
      </c>
      <c r="F3">
        <v>0</v>
      </c>
      <c r="G3" s="140" t="str">
        <f>申込一覧表!BT7</f>
        <v>999:99.99</v>
      </c>
    </row>
    <row r="4" spans="1:7" x14ac:dyDescent="0.15">
      <c r="A4" t="str">
        <f>IF(申込一覧表!L8="","",申込一覧表!AO8)</f>
        <v/>
      </c>
      <c r="B4" s="140" t="str">
        <f>申込一覧表!AW8</f>
        <v/>
      </c>
      <c r="C4" s="140" t="str">
        <f>申込一覧表!BH8</f>
        <v/>
      </c>
      <c r="D4" s="140" t="str">
        <f>申込一覧表!AR8</f>
        <v/>
      </c>
      <c r="E4">
        <v>0</v>
      </c>
      <c r="F4">
        <v>0</v>
      </c>
      <c r="G4" s="140" t="str">
        <f>申込一覧表!BT8</f>
        <v>999:99.99</v>
      </c>
    </row>
    <row r="5" spans="1:7" x14ac:dyDescent="0.15">
      <c r="A5" t="str">
        <f>IF(申込一覧表!L9="","",申込一覧表!AO9)</f>
        <v/>
      </c>
      <c r="B5" s="140" t="str">
        <f>申込一覧表!AW9</f>
        <v/>
      </c>
      <c r="C5" s="140" t="str">
        <f>申込一覧表!BH9</f>
        <v/>
      </c>
      <c r="D5" s="140" t="str">
        <f>申込一覧表!AR9</f>
        <v/>
      </c>
      <c r="E5">
        <v>0</v>
      </c>
      <c r="F5">
        <v>0</v>
      </c>
      <c r="G5" s="140" t="str">
        <f>申込一覧表!BT9</f>
        <v>999:99.99</v>
      </c>
    </row>
    <row r="6" spans="1:7" x14ac:dyDescent="0.15">
      <c r="A6" t="str">
        <f>IF(申込一覧表!L10="","",申込一覧表!AO10)</f>
        <v/>
      </c>
      <c r="B6" s="140" t="str">
        <f>申込一覧表!AW10</f>
        <v/>
      </c>
      <c r="C6" s="140" t="str">
        <f>申込一覧表!BH10</f>
        <v/>
      </c>
      <c r="D6" s="140" t="str">
        <f>申込一覧表!AR10</f>
        <v/>
      </c>
      <c r="E6">
        <v>0</v>
      </c>
      <c r="F6">
        <v>0</v>
      </c>
      <c r="G6" s="140" t="str">
        <f>申込一覧表!BT10</f>
        <v>999:99.99</v>
      </c>
    </row>
    <row r="7" spans="1:7" x14ac:dyDescent="0.15">
      <c r="A7" t="str">
        <f>IF(申込一覧表!L11="","",申込一覧表!AO11)</f>
        <v/>
      </c>
      <c r="B7" s="140" t="str">
        <f>申込一覧表!AW11</f>
        <v/>
      </c>
      <c r="C7" s="140" t="str">
        <f>申込一覧表!BH11</f>
        <v/>
      </c>
      <c r="D7" s="140" t="str">
        <f>申込一覧表!AR11</f>
        <v/>
      </c>
      <c r="E7">
        <v>0</v>
      </c>
      <c r="F7">
        <v>0</v>
      </c>
      <c r="G7" s="140" t="str">
        <f>申込一覧表!BT11</f>
        <v>999:99.99</v>
      </c>
    </row>
    <row r="8" spans="1:7" x14ac:dyDescent="0.15">
      <c r="A8" t="str">
        <f>IF(申込一覧表!L12="","",申込一覧表!AO12)</f>
        <v/>
      </c>
      <c r="B8" s="140" t="str">
        <f>申込一覧表!AW12</f>
        <v/>
      </c>
      <c r="C8" s="140" t="str">
        <f>申込一覧表!BH12</f>
        <v/>
      </c>
      <c r="D8" s="140" t="str">
        <f>申込一覧表!AR12</f>
        <v/>
      </c>
      <c r="E8">
        <v>0</v>
      </c>
      <c r="F8">
        <v>0</v>
      </c>
      <c r="G8" s="140" t="str">
        <f>申込一覧表!BT12</f>
        <v>999:99.99</v>
      </c>
    </row>
    <row r="9" spans="1:7" x14ac:dyDescent="0.15">
      <c r="A9" t="str">
        <f>IF(申込一覧表!L13="","",申込一覧表!AO13)</f>
        <v/>
      </c>
      <c r="B9" s="140" t="str">
        <f>申込一覧表!AW13</f>
        <v/>
      </c>
      <c r="C9" s="140" t="str">
        <f>申込一覧表!BH13</f>
        <v/>
      </c>
      <c r="D9" s="140" t="str">
        <f>申込一覧表!AR13</f>
        <v/>
      </c>
      <c r="E9">
        <v>0</v>
      </c>
      <c r="F9">
        <v>0</v>
      </c>
      <c r="G9" s="140" t="str">
        <f>申込一覧表!BT13</f>
        <v>999:99.99</v>
      </c>
    </row>
    <row r="10" spans="1:7" x14ac:dyDescent="0.15">
      <c r="A10" t="str">
        <f>IF(申込一覧表!L14="","",申込一覧表!AO14)</f>
        <v/>
      </c>
      <c r="B10" s="140" t="str">
        <f>申込一覧表!AW14</f>
        <v/>
      </c>
      <c r="C10" s="140" t="str">
        <f>申込一覧表!BH14</f>
        <v/>
      </c>
      <c r="D10" s="140" t="str">
        <f>申込一覧表!AR14</f>
        <v/>
      </c>
      <c r="E10">
        <v>0</v>
      </c>
      <c r="F10">
        <v>0</v>
      </c>
      <c r="G10" s="140" t="str">
        <f>申込一覧表!BT14</f>
        <v>999:99.99</v>
      </c>
    </row>
    <row r="11" spans="1:7" x14ac:dyDescent="0.15">
      <c r="A11" t="str">
        <f>IF(申込一覧表!L15="","",申込一覧表!AO15)</f>
        <v/>
      </c>
      <c r="B11" s="140" t="str">
        <f>申込一覧表!AW15</f>
        <v/>
      </c>
      <c r="C11" s="140" t="str">
        <f>申込一覧表!BH15</f>
        <v/>
      </c>
      <c r="D11" s="140" t="str">
        <f>申込一覧表!AR15</f>
        <v/>
      </c>
      <c r="E11">
        <v>0</v>
      </c>
      <c r="F11">
        <v>0</v>
      </c>
      <c r="G11" s="140" t="str">
        <f>申込一覧表!BT15</f>
        <v>999:99.99</v>
      </c>
    </row>
    <row r="12" spans="1:7" x14ac:dyDescent="0.15">
      <c r="A12" t="str">
        <f>IF(申込一覧表!L16="","",申込一覧表!AO16)</f>
        <v/>
      </c>
      <c r="B12" s="140" t="str">
        <f>申込一覧表!AW16</f>
        <v/>
      </c>
      <c r="C12" s="140" t="str">
        <f>申込一覧表!BH16</f>
        <v/>
      </c>
      <c r="D12" s="140" t="str">
        <f>申込一覧表!AR16</f>
        <v/>
      </c>
      <c r="E12">
        <v>0</v>
      </c>
      <c r="F12">
        <v>0</v>
      </c>
      <c r="G12" s="140" t="str">
        <f>申込一覧表!BT16</f>
        <v>999:99.99</v>
      </c>
    </row>
    <row r="13" spans="1:7" x14ac:dyDescent="0.15">
      <c r="A13" t="str">
        <f>IF(申込一覧表!L17="","",申込一覧表!AO17)</f>
        <v/>
      </c>
      <c r="B13" s="140" t="str">
        <f>申込一覧表!AW17</f>
        <v/>
      </c>
      <c r="C13" s="140" t="str">
        <f>申込一覧表!BH17</f>
        <v/>
      </c>
      <c r="D13" s="140" t="str">
        <f>申込一覧表!AR17</f>
        <v/>
      </c>
      <c r="E13">
        <v>0</v>
      </c>
      <c r="F13">
        <v>0</v>
      </c>
      <c r="G13" s="140" t="str">
        <f>申込一覧表!BT17</f>
        <v>999:99.99</v>
      </c>
    </row>
    <row r="14" spans="1:7" x14ac:dyDescent="0.15">
      <c r="A14" t="str">
        <f>IF(申込一覧表!L18="","",申込一覧表!AO18)</f>
        <v/>
      </c>
      <c r="B14" s="140" t="str">
        <f>申込一覧表!AW18</f>
        <v/>
      </c>
      <c r="C14" s="140" t="str">
        <f>申込一覧表!BH18</f>
        <v/>
      </c>
      <c r="D14" s="140" t="str">
        <f>申込一覧表!AR18</f>
        <v/>
      </c>
      <c r="E14">
        <v>0</v>
      </c>
      <c r="F14">
        <v>0</v>
      </c>
      <c r="G14" s="140" t="str">
        <f>申込一覧表!BT18</f>
        <v>999:99.99</v>
      </c>
    </row>
    <row r="15" spans="1:7" x14ac:dyDescent="0.15">
      <c r="A15" t="str">
        <f>IF(申込一覧表!L19="","",申込一覧表!AO19)</f>
        <v/>
      </c>
      <c r="B15" s="140" t="str">
        <f>申込一覧表!AW19</f>
        <v/>
      </c>
      <c r="C15" s="140" t="str">
        <f>申込一覧表!BH19</f>
        <v/>
      </c>
      <c r="D15" s="140" t="str">
        <f>申込一覧表!AR19</f>
        <v/>
      </c>
      <c r="E15">
        <v>0</v>
      </c>
      <c r="F15">
        <v>0</v>
      </c>
      <c r="G15" s="140" t="str">
        <f>申込一覧表!BT19</f>
        <v>999:99.99</v>
      </c>
    </row>
    <row r="16" spans="1:7" x14ac:dyDescent="0.15">
      <c r="A16" t="str">
        <f>IF(申込一覧表!L20="","",申込一覧表!AO20)</f>
        <v/>
      </c>
      <c r="B16" s="140" t="str">
        <f>申込一覧表!AW20</f>
        <v/>
      </c>
      <c r="C16" s="140" t="str">
        <f>申込一覧表!BH20</f>
        <v/>
      </c>
      <c r="D16" s="140" t="str">
        <f>申込一覧表!AR20</f>
        <v/>
      </c>
      <c r="E16">
        <v>0</v>
      </c>
      <c r="F16">
        <v>0</v>
      </c>
      <c r="G16" s="140" t="str">
        <f>申込一覧表!BT20</f>
        <v>999:99.99</v>
      </c>
    </row>
    <row r="17" spans="1:7" x14ac:dyDescent="0.15">
      <c r="A17" t="str">
        <f>IF(申込一覧表!L21="","",申込一覧表!AO21)</f>
        <v/>
      </c>
      <c r="B17" s="140" t="str">
        <f>申込一覧表!AW21</f>
        <v/>
      </c>
      <c r="C17" s="140" t="str">
        <f>申込一覧表!BH21</f>
        <v/>
      </c>
      <c r="D17" s="140" t="str">
        <f>申込一覧表!AR21</f>
        <v/>
      </c>
      <c r="E17">
        <v>0</v>
      </c>
      <c r="F17">
        <v>0</v>
      </c>
      <c r="G17" s="140" t="str">
        <f>申込一覧表!BT21</f>
        <v>999:99.99</v>
      </c>
    </row>
    <row r="18" spans="1:7" x14ac:dyDescent="0.15">
      <c r="A18" t="str">
        <f>IF(申込一覧表!L22="","",申込一覧表!AO22)</f>
        <v/>
      </c>
      <c r="B18" s="140" t="str">
        <f>申込一覧表!AW22</f>
        <v/>
      </c>
      <c r="C18" s="140" t="str">
        <f>申込一覧表!BH22</f>
        <v/>
      </c>
      <c r="D18" s="140" t="str">
        <f>申込一覧表!AR22</f>
        <v/>
      </c>
      <c r="E18">
        <v>0</v>
      </c>
      <c r="F18">
        <v>0</v>
      </c>
      <c r="G18" s="140" t="str">
        <f>申込一覧表!BT22</f>
        <v>999:99.99</v>
      </c>
    </row>
    <row r="19" spans="1:7" x14ac:dyDescent="0.15">
      <c r="A19" t="str">
        <f>IF(申込一覧表!L23="","",申込一覧表!AO23)</f>
        <v/>
      </c>
      <c r="B19" s="140" t="str">
        <f>申込一覧表!AW23</f>
        <v/>
      </c>
      <c r="C19" s="140" t="str">
        <f>申込一覧表!BH23</f>
        <v/>
      </c>
      <c r="D19" s="140" t="str">
        <f>申込一覧表!AR23</f>
        <v/>
      </c>
      <c r="E19">
        <v>0</v>
      </c>
      <c r="F19">
        <v>0</v>
      </c>
      <c r="G19" s="140" t="str">
        <f>申込一覧表!BT23</f>
        <v>999:99.99</v>
      </c>
    </row>
    <row r="20" spans="1:7" x14ac:dyDescent="0.15">
      <c r="A20" t="str">
        <f>IF(申込一覧表!L24="","",申込一覧表!AO24)</f>
        <v/>
      </c>
      <c r="B20" s="140" t="str">
        <f>申込一覧表!AW24</f>
        <v/>
      </c>
      <c r="C20" s="140" t="str">
        <f>申込一覧表!BH24</f>
        <v/>
      </c>
      <c r="D20" s="140" t="str">
        <f>申込一覧表!AR24</f>
        <v/>
      </c>
      <c r="E20">
        <v>0</v>
      </c>
      <c r="F20">
        <v>0</v>
      </c>
      <c r="G20" s="140" t="str">
        <f>申込一覧表!BT24</f>
        <v>999:99.99</v>
      </c>
    </row>
    <row r="21" spans="1:7" x14ac:dyDescent="0.15">
      <c r="A21" t="str">
        <f>IF(申込一覧表!L25="","",申込一覧表!AO25)</f>
        <v/>
      </c>
      <c r="B21" s="140" t="str">
        <f>申込一覧表!AW25</f>
        <v/>
      </c>
      <c r="C21" s="140" t="str">
        <f>申込一覧表!BH25</f>
        <v/>
      </c>
      <c r="D21" s="140" t="str">
        <f>申込一覧表!AR25</f>
        <v/>
      </c>
      <c r="E21">
        <v>0</v>
      </c>
      <c r="F21">
        <v>0</v>
      </c>
      <c r="G21" s="140" t="str">
        <f>申込一覧表!BT25</f>
        <v>999:99.99</v>
      </c>
    </row>
    <row r="22" spans="1:7" x14ac:dyDescent="0.15">
      <c r="A22" t="str">
        <f>IF(申込一覧表!L26="","",申込一覧表!AO26)</f>
        <v/>
      </c>
      <c r="B22" s="140" t="str">
        <f>申込一覧表!AW26</f>
        <v/>
      </c>
      <c r="C22" s="140" t="str">
        <f>申込一覧表!BH26</f>
        <v/>
      </c>
      <c r="D22" s="140" t="str">
        <f>申込一覧表!AR26</f>
        <v/>
      </c>
      <c r="E22">
        <v>0</v>
      </c>
      <c r="F22">
        <v>0</v>
      </c>
      <c r="G22" s="140" t="str">
        <f>申込一覧表!BT26</f>
        <v>999:99.99</v>
      </c>
    </row>
    <row r="23" spans="1:7" x14ac:dyDescent="0.15">
      <c r="A23" t="str">
        <f>IF(申込一覧表!L27="","",申込一覧表!AO27)</f>
        <v/>
      </c>
      <c r="B23" s="140" t="str">
        <f>申込一覧表!AW27</f>
        <v/>
      </c>
      <c r="C23" s="140" t="str">
        <f>申込一覧表!BH27</f>
        <v/>
      </c>
      <c r="D23" s="140" t="str">
        <f>申込一覧表!AR27</f>
        <v/>
      </c>
      <c r="E23">
        <v>0</v>
      </c>
      <c r="F23">
        <v>0</v>
      </c>
      <c r="G23" s="140" t="str">
        <f>申込一覧表!BT27</f>
        <v>999:99.99</v>
      </c>
    </row>
    <row r="24" spans="1:7" x14ac:dyDescent="0.15">
      <c r="A24" t="str">
        <f>IF(申込一覧表!L28="","",申込一覧表!AO28)</f>
        <v/>
      </c>
      <c r="B24" s="140" t="str">
        <f>申込一覧表!AW28</f>
        <v/>
      </c>
      <c r="C24" s="140" t="str">
        <f>申込一覧表!BH28</f>
        <v/>
      </c>
      <c r="D24" s="140" t="str">
        <f>申込一覧表!AR28</f>
        <v/>
      </c>
      <c r="E24">
        <v>0</v>
      </c>
      <c r="F24">
        <v>0</v>
      </c>
      <c r="G24" s="140" t="str">
        <f>申込一覧表!BT28</f>
        <v>999:99.99</v>
      </c>
    </row>
    <row r="25" spans="1:7" x14ac:dyDescent="0.15">
      <c r="A25" t="str">
        <f>IF(申込一覧表!L29="","",申込一覧表!AO29)</f>
        <v/>
      </c>
      <c r="B25" s="140" t="str">
        <f>申込一覧表!AW29</f>
        <v/>
      </c>
      <c r="C25" s="140" t="str">
        <f>申込一覧表!BH29</f>
        <v/>
      </c>
      <c r="D25" s="140" t="str">
        <f>申込一覧表!AR29</f>
        <v/>
      </c>
      <c r="E25">
        <v>0</v>
      </c>
      <c r="F25">
        <v>0</v>
      </c>
      <c r="G25" s="140" t="str">
        <f>申込一覧表!BT29</f>
        <v>999:99.99</v>
      </c>
    </row>
    <row r="26" spans="1:7" x14ac:dyDescent="0.15">
      <c r="A26" t="str">
        <f>IF(申込一覧表!L30="","",申込一覧表!AO30)</f>
        <v/>
      </c>
      <c r="B26" s="140" t="str">
        <f>申込一覧表!AW30</f>
        <v/>
      </c>
      <c r="C26" s="140" t="str">
        <f>申込一覧表!BH30</f>
        <v/>
      </c>
      <c r="D26" s="140" t="str">
        <f>申込一覧表!AR30</f>
        <v/>
      </c>
      <c r="E26">
        <v>0</v>
      </c>
      <c r="F26">
        <v>0</v>
      </c>
      <c r="G26" s="140" t="str">
        <f>申込一覧表!BT30</f>
        <v>999:99.99</v>
      </c>
    </row>
    <row r="27" spans="1:7" x14ac:dyDescent="0.15">
      <c r="A27" t="str">
        <f>IF(申込一覧表!L31="","",申込一覧表!AO31)</f>
        <v/>
      </c>
      <c r="B27" s="140" t="str">
        <f>申込一覧表!AW31</f>
        <v/>
      </c>
      <c r="C27" s="140" t="str">
        <f>申込一覧表!BH31</f>
        <v/>
      </c>
      <c r="D27" s="140" t="str">
        <f>申込一覧表!AR31</f>
        <v/>
      </c>
      <c r="E27">
        <v>0</v>
      </c>
      <c r="F27">
        <v>0</v>
      </c>
      <c r="G27" s="140" t="str">
        <f>申込一覧表!BT31</f>
        <v>999:99.99</v>
      </c>
    </row>
    <row r="28" spans="1:7" x14ac:dyDescent="0.15">
      <c r="A28" t="str">
        <f>IF(申込一覧表!L32="","",申込一覧表!AO32)</f>
        <v/>
      </c>
      <c r="B28" s="140" t="str">
        <f>申込一覧表!AW32</f>
        <v/>
      </c>
      <c r="C28" s="140" t="str">
        <f>申込一覧表!BH32</f>
        <v/>
      </c>
      <c r="D28" s="140" t="str">
        <f>申込一覧表!AR32</f>
        <v/>
      </c>
      <c r="E28">
        <v>0</v>
      </c>
      <c r="F28">
        <v>0</v>
      </c>
      <c r="G28" s="140" t="str">
        <f>申込一覧表!BT32</f>
        <v>999:99.99</v>
      </c>
    </row>
    <row r="29" spans="1:7" x14ac:dyDescent="0.15">
      <c r="A29" t="str">
        <f>IF(申込一覧表!L33="","",申込一覧表!AO33)</f>
        <v/>
      </c>
      <c r="B29" s="140" t="str">
        <f>申込一覧表!AW33</f>
        <v/>
      </c>
      <c r="C29" s="140" t="str">
        <f>申込一覧表!BH33</f>
        <v/>
      </c>
      <c r="D29" s="140" t="str">
        <f>申込一覧表!AR33</f>
        <v/>
      </c>
      <c r="E29">
        <v>0</v>
      </c>
      <c r="F29">
        <v>0</v>
      </c>
      <c r="G29" s="140" t="str">
        <f>申込一覧表!BT33</f>
        <v>999:99.99</v>
      </c>
    </row>
    <row r="30" spans="1:7" x14ac:dyDescent="0.15">
      <c r="A30" t="str">
        <f>IF(申込一覧表!L34="","",申込一覧表!AO34)</f>
        <v/>
      </c>
      <c r="B30" s="140" t="str">
        <f>申込一覧表!AW34</f>
        <v/>
      </c>
      <c r="C30" s="140" t="str">
        <f>申込一覧表!BH34</f>
        <v/>
      </c>
      <c r="D30" s="140" t="str">
        <f>申込一覧表!AR34</f>
        <v/>
      </c>
      <c r="E30">
        <v>0</v>
      </c>
      <c r="F30">
        <v>0</v>
      </c>
      <c r="G30" s="140" t="str">
        <f>申込一覧表!BT34</f>
        <v>999:99.99</v>
      </c>
    </row>
    <row r="31" spans="1:7" x14ac:dyDescent="0.15">
      <c r="A31" t="str">
        <f>IF(申込一覧表!L35="","",申込一覧表!AO35)</f>
        <v/>
      </c>
      <c r="B31" s="140" t="str">
        <f>申込一覧表!AW35</f>
        <v/>
      </c>
      <c r="C31" s="140" t="str">
        <f>申込一覧表!BH35</f>
        <v/>
      </c>
      <c r="D31" s="140" t="str">
        <f>申込一覧表!AR35</f>
        <v/>
      </c>
      <c r="E31">
        <v>0</v>
      </c>
      <c r="F31">
        <v>0</v>
      </c>
      <c r="G31" s="140" t="str">
        <f>申込一覧表!BT35</f>
        <v>999:99.99</v>
      </c>
    </row>
    <row r="32" spans="1:7" x14ac:dyDescent="0.15">
      <c r="A32" t="str">
        <f>IF(申込一覧表!L36="","",申込一覧表!AO36)</f>
        <v/>
      </c>
      <c r="B32" s="140" t="str">
        <f>申込一覧表!AW36</f>
        <v/>
      </c>
      <c r="C32" s="140" t="str">
        <f>申込一覧表!BH36</f>
        <v/>
      </c>
      <c r="D32" s="140" t="str">
        <f>申込一覧表!AR36</f>
        <v/>
      </c>
      <c r="E32">
        <v>0</v>
      </c>
      <c r="F32">
        <v>0</v>
      </c>
      <c r="G32" s="140" t="str">
        <f>申込一覧表!BT36</f>
        <v>999:99.99</v>
      </c>
    </row>
    <row r="33" spans="1:7" x14ac:dyDescent="0.15">
      <c r="A33" t="str">
        <f>IF(申込一覧表!L37="","",申込一覧表!AO37)</f>
        <v/>
      </c>
      <c r="B33" s="140" t="str">
        <f>申込一覧表!AW37</f>
        <v/>
      </c>
      <c r="C33" s="140" t="str">
        <f>申込一覧表!BH37</f>
        <v/>
      </c>
      <c r="D33" s="140" t="str">
        <f>申込一覧表!AR37</f>
        <v/>
      </c>
      <c r="E33">
        <v>0</v>
      </c>
      <c r="F33">
        <v>0</v>
      </c>
      <c r="G33" s="140" t="str">
        <f>申込一覧表!BT37</f>
        <v>999:99.99</v>
      </c>
    </row>
    <row r="34" spans="1:7" x14ac:dyDescent="0.15">
      <c r="A34" t="str">
        <f>IF(申込一覧表!L38="","",申込一覧表!AO38)</f>
        <v/>
      </c>
      <c r="B34" s="140" t="str">
        <f>申込一覧表!AW38</f>
        <v/>
      </c>
      <c r="C34" s="140" t="str">
        <f>申込一覧表!BH38</f>
        <v/>
      </c>
      <c r="D34" s="140" t="str">
        <f>申込一覧表!AR38</f>
        <v/>
      </c>
      <c r="E34">
        <v>0</v>
      </c>
      <c r="F34">
        <v>0</v>
      </c>
      <c r="G34" s="140" t="str">
        <f>申込一覧表!BT38</f>
        <v>999:99.99</v>
      </c>
    </row>
    <row r="35" spans="1:7" x14ac:dyDescent="0.15">
      <c r="A35" t="str">
        <f>IF(申込一覧表!L39="","",申込一覧表!AO39)</f>
        <v/>
      </c>
      <c r="B35" s="140" t="str">
        <f>申込一覧表!AW39</f>
        <v/>
      </c>
      <c r="C35" s="140" t="str">
        <f>申込一覧表!BH39</f>
        <v/>
      </c>
      <c r="D35" s="140" t="str">
        <f>申込一覧表!AR39</f>
        <v/>
      </c>
      <c r="E35">
        <v>0</v>
      </c>
      <c r="F35">
        <v>0</v>
      </c>
      <c r="G35" s="140" t="str">
        <f>申込一覧表!BT39</f>
        <v>999:99.99</v>
      </c>
    </row>
    <row r="36" spans="1:7" x14ac:dyDescent="0.15">
      <c r="A36" t="str">
        <f>IF(申込一覧表!L40="","",申込一覧表!AO40)</f>
        <v/>
      </c>
      <c r="B36" s="140" t="str">
        <f>申込一覧表!AW40</f>
        <v/>
      </c>
      <c r="C36" s="140" t="str">
        <f>申込一覧表!BH40</f>
        <v/>
      </c>
      <c r="D36" s="140" t="str">
        <f>申込一覧表!AR40</f>
        <v/>
      </c>
      <c r="E36">
        <v>0</v>
      </c>
      <c r="F36">
        <v>0</v>
      </c>
      <c r="G36" s="140" t="str">
        <f>申込一覧表!BT40</f>
        <v>999:99.99</v>
      </c>
    </row>
    <row r="37" spans="1:7" x14ac:dyDescent="0.15">
      <c r="A37" t="str">
        <f>IF(申込一覧表!L41="","",申込一覧表!AO41)</f>
        <v/>
      </c>
      <c r="B37" s="140" t="str">
        <f>申込一覧表!AW41</f>
        <v/>
      </c>
      <c r="C37" s="140" t="str">
        <f>申込一覧表!BH41</f>
        <v/>
      </c>
      <c r="D37" s="140" t="str">
        <f>申込一覧表!AR41</f>
        <v/>
      </c>
      <c r="E37">
        <v>0</v>
      </c>
      <c r="F37">
        <v>0</v>
      </c>
      <c r="G37" s="140" t="str">
        <f>申込一覧表!BT41</f>
        <v>999:99.99</v>
      </c>
    </row>
    <row r="38" spans="1:7" x14ac:dyDescent="0.15">
      <c r="A38" t="str">
        <f>IF(申込一覧表!L42="","",申込一覧表!AO42)</f>
        <v/>
      </c>
      <c r="B38" s="140" t="str">
        <f>申込一覧表!AW42</f>
        <v/>
      </c>
      <c r="C38" s="140" t="str">
        <f>申込一覧表!BH42</f>
        <v/>
      </c>
      <c r="D38" s="140" t="str">
        <f>申込一覧表!AR42</f>
        <v/>
      </c>
      <c r="E38">
        <v>0</v>
      </c>
      <c r="F38">
        <v>0</v>
      </c>
      <c r="G38" s="140" t="str">
        <f>申込一覧表!BT42</f>
        <v>999:99.99</v>
      </c>
    </row>
    <row r="39" spans="1:7" x14ac:dyDescent="0.15">
      <c r="A39" t="str">
        <f>IF(申込一覧表!L43="","",申込一覧表!AO43)</f>
        <v/>
      </c>
      <c r="B39" s="140" t="str">
        <f>申込一覧表!AW43</f>
        <v/>
      </c>
      <c r="C39" s="140" t="str">
        <f>申込一覧表!BH43</f>
        <v/>
      </c>
      <c r="D39" s="140" t="str">
        <f>申込一覧表!AR43</f>
        <v/>
      </c>
      <c r="E39">
        <v>0</v>
      </c>
      <c r="F39">
        <v>0</v>
      </c>
      <c r="G39" s="140" t="str">
        <f>申込一覧表!BT43</f>
        <v>999:99.99</v>
      </c>
    </row>
    <row r="40" spans="1:7" x14ac:dyDescent="0.15">
      <c r="A40" t="str">
        <f>IF(申込一覧表!L44="","",申込一覧表!AO44)</f>
        <v/>
      </c>
      <c r="B40" s="140" t="str">
        <f>申込一覧表!AW44</f>
        <v/>
      </c>
      <c r="C40" s="140" t="str">
        <f>申込一覧表!BH44</f>
        <v/>
      </c>
      <c r="D40" s="140" t="str">
        <f>申込一覧表!AR44</f>
        <v/>
      </c>
      <c r="E40">
        <v>0</v>
      </c>
      <c r="F40">
        <v>0</v>
      </c>
      <c r="G40" s="140" t="str">
        <f>申込一覧表!BT44</f>
        <v>999:99.99</v>
      </c>
    </row>
    <row r="41" spans="1:7" x14ac:dyDescent="0.15">
      <c r="A41" t="str">
        <f>IF(申込一覧表!L45="","",申込一覧表!AO45)</f>
        <v/>
      </c>
      <c r="B41" s="140" t="str">
        <f>申込一覧表!AW45</f>
        <v/>
      </c>
      <c r="C41" s="140" t="str">
        <f>申込一覧表!BH45</f>
        <v/>
      </c>
      <c r="D41" s="140" t="str">
        <f>申込一覧表!AR45</f>
        <v/>
      </c>
      <c r="E41">
        <v>0</v>
      </c>
      <c r="F41">
        <v>0</v>
      </c>
      <c r="G41" s="140" t="str">
        <f>申込一覧表!BT45</f>
        <v>999:99.99</v>
      </c>
    </row>
    <row r="42" spans="1:7" x14ac:dyDescent="0.15">
      <c r="A42" t="str">
        <f>IF(申込一覧表!L46="","",申込一覧表!AO46)</f>
        <v/>
      </c>
      <c r="B42" s="140" t="str">
        <f>申込一覧表!AW46</f>
        <v/>
      </c>
      <c r="C42" s="140" t="str">
        <f>申込一覧表!BH46</f>
        <v/>
      </c>
      <c r="D42" s="140" t="str">
        <f>申込一覧表!AR46</f>
        <v/>
      </c>
      <c r="E42">
        <v>0</v>
      </c>
      <c r="F42">
        <v>0</v>
      </c>
      <c r="G42" s="140" t="str">
        <f>申込一覧表!BT46</f>
        <v>999:99.99</v>
      </c>
    </row>
    <row r="43" spans="1:7" x14ac:dyDescent="0.15">
      <c r="A43" t="str">
        <f>IF(申込一覧表!L47="","",申込一覧表!AO47)</f>
        <v/>
      </c>
      <c r="B43" s="140" t="str">
        <f>申込一覧表!AW47</f>
        <v/>
      </c>
      <c r="C43" s="140" t="str">
        <f>申込一覧表!BH47</f>
        <v/>
      </c>
      <c r="D43" s="140" t="str">
        <f>申込一覧表!AR47</f>
        <v/>
      </c>
      <c r="E43">
        <v>0</v>
      </c>
      <c r="F43">
        <v>0</v>
      </c>
      <c r="G43" s="140" t="str">
        <f>申込一覧表!BT47</f>
        <v>999:99.99</v>
      </c>
    </row>
    <row r="44" spans="1:7" x14ac:dyDescent="0.15">
      <c r="A44" t="str">
        <f>IF(申込一覧表!L48="","",申込一覧表!AO48)</f>
        <v/>
      </c>
      <c r="B44" s="140" t="str">
        <f>申込一覧表!AW48</f>
        <v/>
      </c>
      <c r="C44" s="140" t="str">
        <f>申込一覧表!BH48</f>
        <v/>
      </c>
      <c r="D44" s="140" t="str">
        <f>申込一覧表!AR48</f>
        <v/>
      </c>
      <c r="E44">
        <v>0</v>
      </c>
      <c r="F44">
        <v>0</v>
      </c>
      <c r="G44" s="140" t="str">
        <f>申込一覧表!BT48</f>
        <v>999:99.99</v>
      </c>
    </row>
    <row r="45" spans="1:7" x14ac:dyDescent="0.15">
      <c r="A45" t="str">
        <f>IF(申込一覧表!L49="","",申込一覧表!AO49)</f>
        <v/>
      </c>
      <c r="B45" s="140" t="str">
        <f>申込一覧表!AW49</f>
        <v/>
      </c>
      <c r="C45" s="140" t="str">
        <f>申込一覧表!BH49</f>
        <v/>
      </c>
      <c r="D45" s="140" t="str">
        <f>申込一覧表!AR49</f>
        <v/>
      </c>
      <c r="E45">
        <v>0</v>
      </c>
      <c r="F45">
        <v>0</v>
      </c>
      <c r="G45" s="140" t="str">
        <f>申込一覧表!BT49</f>
        <v>999:99.99</v>
      </c>
    </row>
    <row r="46" spans="1:7" x14ac:dyDescent="0.15">
      <c r="A46" t="str">
        <f>IF(申込一覧表!L50="","",申込一覧表!AO50)</f>
        <v/>
      </c>
      <c r="B46" s="140" t="str">
        <f>申込一覧表!AW50</f>
        <v/>
      </c>
      <c r="C46" s="140" t="str">
        <f>申込一覧表!BH50</f>
        <v/>
      </c>
      <c r="D46" s="140" t="str">
        <f>申込一覧表!AR50</f>
        <v/>
      </c>
      <c r="E46">
        <v>0</v>
      </c>
      <c r="F46">
        <v>0</v>
      </c>
      <c r="G46" s="140" t="str">
        <f>申込一覧表!BT50</f>
        <v>999:99.99</v>
      </c>
    </row>
    <row r="47" spans="1:7" x14ac:dyDescent="0.15">
      <c r="A47" t="str">
        <f>IF(申込一覧表!L51="","",申込一覧表!AO51)</f>
        <v/>
      </c>
      <c r="B47" s="140" t="str">
        <f>申込一覧表!AW51</f>
        <v/>
      </c>
      <c r="C47" s="140" t="str">
        <f>申込一覧表!BH51</f>
        <v/>
      </c>
      <c r="D47" s="140" t="str">
        <f>申込一覧表!AR51</f>
        <v/>
      </c>
      <c r="E47">
        <v>0</v>
      </c>
      <c r="F47">
        <v>0</v>
      </c>
      <c r="G47" s="140" t="str">
        <f>申込一覧表!BT51</f>
        <v>999:99.99</v>
      </c>
    </row>
    <row r="48" spans="1:7" x14ac:dyDescent="0.15">
      <c r="A48" t="str">
        <f>IF(申込一覧表!L52="","",申込一覧表!AO52)</f>
        <v/>
      </c>
      <c r="B48" s="140" t="str">
        <f>申込一覧表!AW52</f>
        <v/>
      </c>
      <c r="C48" s="140" t="str">
        <f>申込一覧表!BH52</f>
        <v/>
      </c>
      <c r="D48" s="140" t="str">
        <f>申込一覧表!AR52</f>
        <v/>
      </c>
      <c r="E48">
        <v>0</v>
      </c>
      <c r="F48">
        <v>0</v>
      </c>
      <c r="G48" s="140" t="str">
        <f>申込一覧表!BT52</f>
        <v>999:99.99</v>
      </c>
    </row>
    <row r="49" spans="1:7" x14ac:dyDescent="0.15">
      <c r="A49" t="str">
        <f>IF(申込一覧表!L53="","",申込一覧表!AO53)</f>
        <v/>
      </c>
      <c r="B49" s="140" t="str">
        <f>申込一覧表!AW53</f>
        <v/>
      </c>
      <c r="C49" s="140" t="str">
        <f>申込一覧表!BH53</f>
        <v/>
      </c>
      <c r="D49" s="140" t="str">
        <f>申込一覧表!AR53</f>
        <v/>
      </c>
      <c r="E49">
        <v>0</v>
      </c>
      <c r="F49">
        <v>0</v>
      </c>
      <c r="G49" s="140" t="str">
        <f>申込一覧表!BT53</f>
        <v>999:99.99</v>
      </c>
    </row>
    <row r="50" spans="1:7" x14ac:dyDescent="0.15">
      <c r="A50" t="str">
        <f>IF(申込一覧表!L54="","",申込一覧表!AO54)</f>
        <v/>
      </c>
      <c r="B50" s="140" t="str">
        <f>申込一覧表!AW54</f>
        <v/>
      </c>
      <c r="C50" s="140" t="str">
        <f>申込一覧表!BH54</f>
        <v/>
      </c>
      <c r="D50" s="140" t="str">
        <f>申込一覧表!AR54</f>
        <v/>
      </c>
      <c r="E50">
        <v>0</v>
      </c>
      <c r="F50">
        <v>0</v>
      </c>
      <c r="G50" s="140" t="str">
        <f>申込一覧表!BT54</f>
        <v>999:99.99</v>
      </c>
    </row>
    <row r="51" spans="1:7" x14ac:dyDescent="0.15">
      <c r="A51" t="str">
        <f>IF(申込一覧表!L55="","",申込一覧表!AO55)</f>
        <v/>
      </c>
      <c r="B51" s="140" t="str">
        <f>申込一覧表!AW55</f>
        <v/>
      </c>
      <c r="C51" s="140" t="str">
        <f>申込一覧表!BH55</f>
        <v/>
      </c>
      <c r="D51" s="140" t="str">
        <f>申込一覧表!AR55</f>
        <v/>
      </c>
      <c r="E51">
        <v>0</v>
      </c>
      <c r="F51">
        <v>0</v>
      </c>
      <c r="G51" s="140" t="str">
        <f>申込一覧表!BT55</f>
        <v>999:99.99</v>
      </c>
    </row>
    <row r="52" spans="1:7" x14ac:dyDescent="0.15">
      <c r="A52" t="str">
        <f>IF(申込一覧表!L56="","",申込一覧表!AO56)</f>
        <v/>
      </c>
      <c r="B52" s="140" t="str">
        <f>申込一覧表!AW56</f>
        <v/>
      </c>
      <c r="C52" s="140" t="str">
        <f>申込一覧表!BH56</f>
        <v/>
      </c>
      <c r="D52" s="140" t="str">
        <f>申込一覧表!AR56</f>
        <v/>
      </c>
      <c r="E52">
        <v>0</v>
      </c>
      <c r="F52">
        <v>0</v>
      </c>
      <c r="G52" s="140" t="str">
        <f>申込一覧表!BT56</f>
        <v>999:99.99</v>
      </c>
    </row>
    <row r="53" spans="1:7" x14ac:dyDescent="0.15">
      <c r="A53" t="str">
        <f>IF(申込一覧表!L57="","",申込一覧表!AO57)</f>
        <v/>
      </c>
      <c r="B53" s="140" t="str">
        <f>申込一覧表!AW57</f>
        <v/>
      </c>
      <c r="C53" s="140" t="str">
        <f>申込一覧表!BH57</f>
        <v/>
      </c>
      <c r="D53" s="140" t="str">
        <f>申込一覧表!AR57</f>
        <v/>
      </c>
      <c r="E53">
        <v>0</v>
      </c>
      <c r="F53">
        <v>0</v>
      </c>
      <c r="G53" s="140" t="str">
        <f>申込一覧表!BT57</f>
        <v>999:99.99</v>
      </c>
    </row>
    <row r="54" spans="1:7" x14ac:dyDescent="0.15">
      <c r="A54" t="str">
        <f>IF(申込一覧表!L58="","",申込一覧表!AO58)</f>
        <v/>
      </c>
      <c r="B54" s="140" t="str">
        <f>申込一覧表!AW58</f>
        <v/>
      </c>
      <c r="C54" s="140" t="str">
        <f>申込一覧表!BH58</f>
        <v/>
      </c>
      <c r="D54" s="140" t="str">
        <f>申込一覧表!AR58</f>
        <v/>
      </c>
      <c r="E54">
        <v>0</v>
      </c>
      <c r="F54">
        <v>0</v>
      </c>
      <c r="G54" s="140" t="str">
        <f>申込一覧表!BT58</f>
        <v>999:99.99</v>
      </c>
    </row>
    <row r="55" spans="1:7" x14ac:dyDescent="0.15">
      <c r="A55" t="str">
        <f>IF(申込一覧表!L59="","",申込一覧表!AO59)</f>
        <v/>
      </c>
      <c r="B55" s="140" t="str">
        <f>申込一覧表!AW59</f>
        <v/>
      </c>
      <c r="C55" s="140" t="str">
        <f>申込一覧表!BH59</f>
        <v/>
      </c>
      <c r="D55" s="140" t="str">
        <f>申込一覧表!AR59</f>
        <v/>
      </c>
      <c r="E55">
        <v>0</v>
      </c>
      <c r="F55">
        <v>0</v>
      </c>
      <c r="G55" s="140" t="str">
        <f>申込一覧表!BT59</f>
        <v>999:99.99</v>
      </c>
    </row>
    <row r="56" spans="1:7" x14ac:dyDescent="0.15">
      <c r="A56" t="str">
        <f>IF(申込一覧表!L60="","",申込一覧表!AO60)</f>
        <v/>
      </c>
      <c r="B56" s="140" t="str">
        <f>申込一覧表!AW60</f>
        <v/>
      </c>
      <c r="C56" s="140" t="str">
        <f>申込一覧表!BH60</f>
        <v/>
      </c>
      <c r="D56" s="140" t="str">
        <f>申込一覧表!AR60</f>
        <v/>
      </c>
      <c r="E56">
        <v>0</v>
      </c>
      <c r="F56">
        <v>0</v>
      </c>
      <c r="G56" s="140" t="str">
        <f>申込一覧表!BT60</f>
        <v>999:99.99</v>
      </c>
    </row>
    <row r="57" spans="1:7" x14ac:dyDescent="0.15">
      <c r="A57" t="str">
        <f>IF(申込一覧表!L61="","",申込一覧表!AO61)</f>
        <v/>
      </c>
      <c r="B57" s="140" t="str">
        <f>申込一覧表!AW61</f>
        <v/>
      </c>
      <c r="C57" s="140" t="str">
        <f>申込一覧表!BH61</f>
        <v/>
      </c>
      <c r="D57" s="140" t="str">
        <f>申込一覧表!AR61</f>
        <v/>
      </c>
      <c r="E57">
        <v>0</v>
      </c>
      <c r="F57">
        <v>0</v>
      </c>
      <c r="G57" s="140" t="str">
        <f>申込一覧表!BT61</f>
        <v>999:99.99</v>
      </c>
    </row>
    <row r="58" spans="1:7" x14ac:dyDescent="0.15">
      <c r="A58" t="str">
        <f>IF(申込一覧表!L62="","",申込一覧表!AO62)</f>
        <v/>
      </c>
      <c r="B58" s="140" t="str">
        <f>申込一覧表!AW62</f>
        <v/>
      </c>
      <c r="C58" s="140" t="str">
        <f>申込一覧表!BH62</f>
        <v/>
      </c>
      <c r="D58" s="140" t="str">
        <f>申込一覧表!AR62</f>
        <v/>
      </c>
      <c r="E58">
        <v>0</v>
      </c>
      <c r="F58">
        <v>0</v>
      </c>
      <c r="G58" s="140" t="str">
        <f>申込一覧表!BT62</f>
        <v>999:99.99</v>
      </c>
    </row>
    <row r="59" spans="1:7" x14ac:dyDescent="0.15">
      <c r="A59" t="str">
        <f>IF(申込一覧表!L63="","",申込一覧表!AO63)</f>
        <v/>
      </c>
      <c r="B59" s="140" t="str">
        <f>申込一覧表!AW63</f>
        <v/>
      </c>
      <c r="C59" s="140" t="str">
        <f>申込一覧表!BH63</f>
        <v/>
      </c>
      <c r="D59" s="140" t="str">
        <f>申込一覧表!AR63</f>
        <v/>
      </c>
      <c r="E59">
        <v>0</v>
      </c>
      <c r="F59">
        <v>0</v>
      </c>
      <c r="G59" s="140" t="str">
        <f>申込一覧表!BT63</f>
        <v>999:99.99</v>
      </c>
    </row>
    <row r="60" spans="1:7" x14ac:dyDescent="0.15">
      <c r="A60" t="str">
        <f>IF(申込一覧表!L64="","",申込一覧表!AO64)</f>
        <v/>
      </c>
      <c r="B60" s="140" t="str">
        <f>申込一覧表!AW64</f>
        <v/>
      </c>
      <c r="C60" s="140" t="str">
        <f>申込一覧表!BH64</f>
        <v/>
      </c>
      <c r="D60" s="140" t="str">
        <f>申込一覧表!AR64</f>
        <v/>
      </c>
      <c r="E60">
        <v>0</v>
      </c>
      <c r="F60">
        <v>0</v>
      </c>
      <c r="G60" s="140" t="str">
        <f>申込一覧表!BT64</f>
        <v>999:99.99</v>
      </c>
    </row>
    <row r="61" spans="1:7" x14ac:dyDescent="0.15">
      <c r="A61" s="134" t="str">
        <f>IF(申込一覧表!L65="","",申込一覧表!AO65)</f>
        <v/>
      </c>
      <c r="B61" s="134" t="str">
        <f>申込一覧表!AW65</f>
        <v/>
      </c>
      <c r="C61" s="134" t="str">
        <f>申込一覧表!BH65</f>
        <v/>
      </c>
      <c r="D61" s="134" t="str">
        <f>申込一覧表!AR65</f>
        <v/>
      </c>
      <c r="E61" s="134">
        <v>0</v>
      </c>
      <c r="F61" s="134">
        <v>0</v>
      </c>
      <c r="G61" s="134" t="str">
        <f>申込一覧表!BT65</f>
        <v>999:99.99</v>
      </c>
    </row>
    <row r="63" spans="1:7" x14ac:dyDescent="0.15">
      <c r="A63" s="134"/>
      <c r="B63" s="134"/>
      <c r="C63" s="134"/>
      <c r="D63" s="134"/>
      <c r="E63" s="134"/>
      <c r="F63" s="134"/>
      <c r="G63" s="134"/>
    </row>
    <row r="64" spans="1:7" x14ac:dyDescent="0.15">
      <c r="A64" t="str">
        <f>IF(申込一覧表!L68="","",申込一覧表!AO68)</f>
        <v/>
      </c>
      <c r="B64" s="141" t="str">
        <f>申込一覧表!AW68</f>
        <v/>
      </c>
      <c r="C64" s="141" t="str">
        <f>申込一覧表!BH68</f>
        <v/>
      </c>
      <c r="D64" s="141" t="str">
        <f>申込一覧表!AR68</f>
        <v/>
      </c>
      <c r="E64">
        <v>0</v>
      </c>
      <c r="F64">
        <v>5</v>
      </c>
      <c r="G64" s="141" t="str">
        <f>申込一覧表!BT68</f>
        <v>999:99.99</v>
      </c>
    </row>
    <row r="65" spans="1:7" x14ac:dyDescent="0.15">
      <c r="A65" t="str">
        <f>IF(申込一覧表!L69="","",申込一覧表!AO69)</f>
        <v/>
      </c>
      <c r="B65" s="140" t="str">
        <f>申込一覧表!AW69</f>
        <v/>
      </c>
      <c r="C65" s="140" t="str">
        <f>申込一覧表!BH69</f>
        <v/>
      </c>
      <c r="D65" s="140" t="str">
        <f>申込一覧表!AR69</f>
        <v/>
      </c>
      <c r="E65">
        <v>0</v>
      </c>
      <c r="F65">
        <v>5</v>
      </c>
      <c r="G65" s="140" t="str">
        <f>申込一覧表!BT69</f>
        <v>999:99.99</v>
      </c>
    </row>
    <row r="66" spans="1:7" x14ac:dyDescent="0.15">
      <c r="A66" t="str">
        <f>IF(申込一覧表!L70="","",申込一覧表!AO70)</f>
        <v/>
      </c>
      <c r="B66" s="140" t="str">
        <f>申込一覧表!AW70</f>
        <v/>
      </c>
      <c r="C66" s="140" t="str">
        <f>申込一覧表!BH70</f>
        <v/>
      </c>
      <c r="D66" s="140" t="str">
        <f>申込一覧表!AR70</f>
        <v/>
      </c>
      <c r="E66">
        <v>0</v>
      </c>
      <c r="F66">
        <v>5</v>
      </c>
      <c r="G66" s="140" t="str">
        <f>申込一覧表!BT70</f>
        <v>999:99.99</v>
      </c>
    </row>
    <row r="67" spans="1:7" x14ac:dyDescent="0.15">
      <c r="A67" t="str">
        <f>IF(申込一覧表!L71="","",申込一覧表!AO71)</f>
        <v/>
      </c>
      <c r="B67" s="140" t="str">
        <f>申込一覧表!AW71</f>
        <v/>
      </c>
      <c r="C67" s="140" t="str">
        <f>申込一覧表!BH71</f>
        <v/>
      </c>
      <c r="D67" s="140" t="str">
        <f>申込一覧表!AR71</f>
        <v/>
      </c>
      <c r="E67">
        <v>0</v>
      </c>
      <c r="F67">
        <v>5</v>
      </c>
      <c r="G67" s="140" t="str">
        <f>申込一覧表!BT71</f>
        <v>999:99.99</v>
      </c>
    </row>
    <row r="68" spans="1:7" x14ac:dyDescent="0.15">
      <c r="A68" t="str">
        <f>IF(申込一覧表!L72="","",申込一覧表!AO72)</f>
        <v/>
      </c>
      <c r="B68" s="140" t="str">
        <f>申込一覧表!AW72</f>
        <v/>
      </c>
      <c r="C68" s="140" t="str">
        <f>申込一覧表!BH72</f>
        <v/>
      </c>
      <c r="D68" s="140" t="str">
        <f>申込一覧表!AR72</f>
        <v/>
      </c>
      <c r="E68">
        <v>0</v>
      </c>
      <c r="F68">
        <v>5</v>
      </c>
      <c r="G68" s="140" t="str">
        <f>申込一覧表!BT72</f>
        <v>999:99.99</v>
      </c>
    </row>
    <row r="69" spans="1:7" x14ac:dyDescent="0.15">
      <c r="A69" t="str">
        <f>IF(申込一覧表!L73="","",申込一覧表!AO73)</f>
        <v/>
      </c>
      <c r="B69" s="140" t="str">
        <f>申込一覧表!AW73</f>
        <v/>
      </c>
      <c r="C69" s="140" t="str">
        <f>申込一覧表!BH73</f>
        <v/>
      </c>
      <c r="D69" s="140" t="str">
        <f>申込一覧表!AR73</f>
        <v/>
      </c>
      <c r="E69">
        <v>0</v>
      </c>
      <c r="F69">
        <v>5</v>
      </c>
      <c r="G69" s="140" t="str">
        <f>申込一覧表!BT73</f>
        <v>999:99.99</v>
      </c>
    </row>
    <row r="70" spans="1:7" x14ac:dyDescent="0.15">
      <c r="A70" t="str">
        <f>IF(申込一覧表!L74="","",申込一覧表!AO74)</f>
        <v/>
      </c>
      <c r="B70" s="140" t="str">
        <f>申込一覧表!AW74</f>
        <v/>
      </c>
      <c r="C70" s="140" t="str">
        <f>申込一覧表!BH74</f>
        <v/>
      </c>
      <c r="D70" s="140" t="str">
        <f>申込一覧表!AR74</f>
        <v/>
      </c>
      <c r="E70">
        <v>0</v>
      </c>
      <c r="F70">
        <v>5</v>
      </c>
      <c r="G70" s="140" t="str">
        <f>申込一覧表!BT74</f>
        <v>999:99.99</v>
      </c>
    </row>
    <row r="71" spans="1:7" x14ac:dyDescent="0.15">
      <c r="A71" t="str">
        <f>IF(申込一覧表!L75="","",申込一覧表!AO75)</f>
        <v/>
      </c>
      <c r="B71" s="140" t="str">
        <f>申込一覧表!AW75</f>
        <v/>
      </c>
      <c r="C71" s="140" t="str">
        <f>申込一覧表!BH75</f>
        <v/>
      </c>
      <c r="D71" s="140" t="str">
        <f>申込一覧表!AR75</f>
        <v/>
      </c>
      <c r="E71">
        <v>0</v>
      </c>
      <c r="F71">
        <v>5</v>
      </c>
      <c r="G71" s="140" t="str">
        <f>申込一覧表!BT75</f>
        <v>999:99.99</v>
      </c>
    </row>
    <row r="72" spans="1:7" x14ac:dyDescent="0.15">
      <c r="A72" t="str">
        <f>IF(申込一覧表!L76="","",申込一覧表!AO76)</f>
        <v/>
      </c>
      <c r="B72" s="140" t="str">
        <f>申込一覧表!AW76</f>
        <v/>
      </c>
      <c r="C72" s="140" t="str">
        <f>申込一覧表!BH76</f>
        <v/>
      </c>
      <c r="D72" s="140" t="str">
        <f>申込一覧表!AR76</f>
        <v/>
      </c>
      <c r="E72">
        <v>0</v>
      </c>
      <c r="F72">
        <v>5</v>
      </c>
      <c r="G72" s="140" t="str">
        <f>申込一覧表!BT76</f>
        <v>999:99.99</v>
      </c>
    </row>
    <row r="73" spans="1:7" x14ac:dyDescent="0.15">
      <c r="A73" t="str">
        <f>IF(申込一覧表!L77="","",申込一覧表!AO77)</f>
        <v/>
      </c>
      <c r="B73" s="140" t="str">
        <f>申込一覧表!AW77</f>
        <v/>
      </c>
      <c r="C73" s="140" t="str">
        <f>申込一覧表!BH77</f>
        <v/>
      </c>
      <c r="D73" s="140" t="str">
        <f>申込一覧表!AR77</f>
        <v/>
      </c>
      <c r="E73">
        <v>0</v>
      </c>
      <c r="F73">
        <v>5</v>
      </c>
      <c r="G73" s="140" t="str">
        <f>申込一覧表!BT77</f>
        <v>999:99.99</v>
      </c>
    </row>
    <row r="74" spans="1:7" x14ac:dyDescent="0.15">
      <c r="A74" t="str">
        <f>IF(申込一覧表!L78="","",申込一覧表!AO78)</f>
        <v/>
      </c>
      <c r="B74" s="140" t="str">
        <f>申込一覧表!AW78</f>
        <v/>
      </c>
      <c r="C74" s="140" t="str">
        <f>申込一覧表!BH78</f>
        <v/>
      </c>
      <c r="D74" s="140" t="str">
        <f>申込一覧表!AR78</f>
        <v/>
      </c>
      <c r="E74">
        <v>0</v>
      </c>
      <c r="F74">
        <v>5</v>
      </c>
      <c r="G74" s="140" t="str">
        <f>申込一覧表!BT78</f>
        <v>999:99.99</v>
      </c>
    </row>
    <row r="75" spans="1:7" x14ac:dyDescent="0.15">
      <c r="A75" t="str">
        <f>IF(申込一覧表!L79="","",申込一覧表!AO79)</f>
        <v/>
      </c>
      <c r="B75" s="140" t="str">
        <f>申込一覧表!AW79</f>
        <v/>
      </c>
      <c r="C75" s="140" t="str">
        <f>申込一覧表!BH79</f>
        <v/>
      </c>
      <c r="D75" s="140" t="str">
        <f>申込一覧表!AR79</f>
        <v/>
      </c>
      <c r="E75">
        <v>0</v>
      </c>
      <c r="F75">
        <v>5</v>
      </c>
      <c r="G75" s="140" t="str">
        <f>申込一覧表!BT79</f>
        <v>999:99.99</v>
      </c>
    </row>
    <row r="76" spans="1:7" x14ac:dyDescent="0.15">
      <c r="A76" t="str">
        <f>IF(申込一覧表!L80="","",申込一覧表!AO80)</f>
        <v/>
      </c>
      <c r="B76" s="140" t="str">
        <f>申込一覧表!AW80</f>
        <v/>
      </c>
      <c r="C76" s="140" t="str">
        <f>申込一覧表!BH80</f>
        <v/>
      </c>
      <c r="D76" s="140" t="str">
        <f>申込一覧表!AR80</f>
        <v/>
      </c>
      <c r="E76">
        <v>0</v>
      </c>
      <c r="F76">
        <v>5</v>
      </c>
      <c r="G76" s="140" t="str">
        <f>申込一覧表!BT80</f>
        <v>999:99.99</v>
      </c>
    </row>
    <row r="77" spans="1:7" x14ac:dyDescent="0.15">
      <c r="A77" t="str">
        <f>IF(申込一覧表!L81="","",申込一覧表!AO81)</f>
        <v/>
      </c>
      <c r="B77" s="140" t="str">
        <f>申込一覧表!AW81</f>
        <v/>
      </c>
      <c r="C77" s="140" t="str">
        <f>申込一覧表!BH81</f>
        <v/>
      </c>
      <c r="D77" s="140" t="str">
        <f>申込一覧表!AR81</f>
        <v/>
      </c>
      <c r="E77">
        <v>0</v>
      </c>
      <c r="F77">
        <v>5</v>
      </c>
      <c r="G77" s="140" t="str">
        <f>申込一覧表!BT81</f>
        <v>999:99.99</v>
      </c>
    </row>
    <row r="78" spans="1:7" x14ac:dyDescent="0.15">
      <c r="A78" t="str">
        <f>IF(申込一覧表!L82="","",申込一覧表!AO82)</f>
        <v/>
      </c>
      <c r="B78" s="140" t="str">
        <f>申込一覧表!AW82</f>
        <v/>
      </c>
      <c r="C78" s="140" t="str">
        <f>申込一覧表!BH82</f>
        <v/>
      </c>
      <c r="D78" s="140" t="str">
        <f>申込一覧表!AR82</f>
        <v/>
      </c>
      <c r="E78">
        <v>0</v>
      </c>
      <c r="F78">
        <v>5</v>
      </c>
      <c r="G78" s="140" t="str">
        <f>申込一覧表!BT82</f>
        <v>999:99.99</v>
      </c>
    </row>
    <row r="79" spans="1:7" x14ac:dyDescent="0.15">
      <c r="A79" t="str">
        <f>IF(申込一覧表!L83="","",申込一覧表!AO83)</f>
        <v/>
      </c>
      <c r="B79" s="140" t="str">
        <f>申込一覧表!AW83</f>
        <v/>
      </c>
      <c r="C79" s="140" t="str">
        <f>申込一覧表!BH83</f>
        <v/>
      </c>
      <c r="D79" s="140" t="str">
        <f>申込一覧表!AR83</f>
        <v/>
      </c>
      <c r="E79">
        <v>0</v>
      </c>
      <c r="F79">
        <v>5</v>
      </c>
      <c r="G79" s="140" t="str">
        <f>申込一覧表!BT83</f>
        <v>999:99.99</v>
      </c>
    </row>
    <row r="80" spans="1:7" x14ac:dyDescent="0.15">
      <c r="A80" t="str">
        <f>IF(申込一覧表!L84="","",申込一覧表!AO84)</f>
        <v/>
      </c>
      <c r="B80" s="140" t="str">
        <f>申込一覧表!AW84</f>
        <v/>
      </c>
      <c r="C80" s="140" t="str">
        <f>申込一覧表!BH84</f>
        <v/>
      </c>
      <c r="D80" s="140" t="str">
        <f>申込一覧表!AR84</f>
        <v/>
      </c>
      <c r="E80">
        <v>0</v>
      </c>
      <c r="F80">
        <v>5</v>
      </c>
      <c r="G80" s="140" t="str">
        <f>申込一覧表!BT84</f>
        <v>999:99.99</v>
      </c>
    </row>
    <row r="81" spans="1:7" x14ac:dyDescent="0.15">
      <c r="A81" t="str">
        <f>IF(申込一覧表!L85="","",申込一覧表!AO85)</f>
        <v/>
      </c>
      <c r="B81" s="140" t="str">
        <f>申込一覧表!AW85</f>
        <v/>
      </c>
      <c r="C81" s="140" t="str">
        <f>申込一覧表!BH85</f>
        <v/>
      </c>
      <c r="D81" s="140" t="str">
        <f>申込一覧表!AR85</f>
        <v/>
      </c>
      <c r="E81">
        <v>0</v>
      </c>
      <c r="F81">
        <v>5</v>
      </c>
      <c r="G81" s="140" t="str">
        <f>申込一覧表!BT85</f>
        <v>999:99.99</v>
      </c>
    </row>
    <row r="82" spans="1:7" x14ac:dyDescent="0.15">
      <c r="A82" t="str">
        <f>IF(申込一覧表!L86="","",申込一覧表!AO86)</f>
        <v/>
      </c>
      <c r="B82" s="140" t="str">
        <f>申込一覧表!AW86</f>
        <v/>
      </c>
      <c r="C82" s="140" t="str">
        <f>申込一覧表!BH86</f>
        <v/>
      </c>
      <c r="D82" s="140" t="str">
        <f>申込一覧表!AR86</f>
        <v/>
      </c>
      <c r="E82">
        <v>0</v>
      </c>
      <c r="F82">
        <v>5</v>
      </c>
      <c r="G82" s="140" t="str">
        <f>申込一覧表!BT86</f>
        <v>999:99.99</v>
      </c>
    </row>
    <row r="83" spans="1:7" x14ac:dyDescent="0.15">
      <c r="A83" t="str">
        <f>IF(申込一覧表!L87="","",申込一覧表!AO87)</f>
        <v/>
      </c>
      <c r="B83" s="140" t="str">
        <f>申込一覧表!AW87</f>
        <v/>
      </c>
      <c r="C83" s="140" t="str">
        <f>申込一覧表!BH87</f>
        <v/>
      </c>
      <c r="D83" s="140" t="str">
        <f>申込一覧表!AR87</f>
        <v/>
      </c>
      <c r="E83">
        <v>0</v>
      </c>
      <c r="F83">
        <v>5</v>
      </c>
      <c r="G83" s="140" t="str">
        <f>申込一覧表!BT87</f>
        <v>999:99.99</v>
      </c>
    </row>
    <row r="84" spans="1:7" x14ac:dyDescent="0.15">
      <c r="A84" t="str">
        <f>IF(申込一覧表!L88="","",申込一覧表!AO88)</f>
        <v/>
      </c>
      <c r="B84" s="140" t="str">
        <f>申込一覧表!AW88</f>
        <v/>
      </c>
      <c r="C84" s="140" t="str">
        <f>申込一覧表!BH88</f>
        <v/>
      </c>
      <c r="D84" s="140" t="str">
        <f>申込一覧表!AR88</f>
        <v/>
      </c>
      <c r="E84">
        <v>0</v>
      </c>
      <c r="F84">
        <v>5</v>
      </c>
      <c r="G84" s="140" t="str">
        <f>申込一覧表!BT88</f>
        <v>999:99.99</v>
      </c>
    </row>
    <row r="85" spans="1:7" x14ac:dyDescent="0.15">
      <c r="A85" t="str">
        <f>IF(申込一覧表!L89="","",申込一覧表!AO89)</f>
        <v/>
      </c>
      <c r="B85" s="140" t="str">
        <f>申込一覧表!AW89</f>
        <v/>
      </c>
      <c r="C85" s="140" t="str">
        <f>申込一覧表!BH89</f>
        <v/>
      </c>
      <c r="D85" s="140" t="str">
        <f>申込一覧表!AR89</f>
        <v/>
      </c>
      <c r="E85">
        <v>0</v>
      </c>
      <c r="F85">
        <v>5</v>
      </c>
      <c r="G85" s="140" t="str">
        <f>申込一覧表!BT89</f>
        <v>999:99.99</v>
      </c>
    </row>
    <row r="86" spans="1:7" x14ac:dyDescent="0.15">
      <c r="A86" t="str">
        <f>IF(申込一覧表!L90="","",申込一覧表!AO90)</f>
        <v/>
      </c>
      <c r="B86" s="140" t="str">
        <f>申込一覧表!AW90</f>
        <v/>
      </c>
      <c r="C86" s="140" t="str">
        <f>申込一覧表!BH90</f>
        <v/>
      </c>
      <c r="D86" s="140" t="str">
        <f>申込一覧表!AR90</f>
        <v/>
      </c>
      <c r="E86">
        <v>0</v>
      </c>
      <c r="F86">
        <v>5</v>
      </c>
      <c r="G86" s="140" t="str">
        <f>申込一覧表!BT90</f>
        <v>999:99.99</v>
      </c>
    </row>
    <row r="87" spans="1:7" x14ac:dyDescent="0.15">
      <c r="A87" t="str">
        <f>IF(申込一覧表!L91="","",申込一覧表!AO91)</f>
        <v/>
      </c>
      <c r="B87" s="140" t="str">
        <f>申込一覧表!AW91</f>
        <v/>
      </c>
      <c r="C87" s="140" t="str">
        <f>申込一覧表!BH91</f>
        <v/>
      </c>
      <c r="D87" s="140" t="str">
        <f>申込一覧表!AR91</f>
        <v/>
      </c>
      <c r="E87">
        <v>0</v>
      </c>
      <c r="F87">
        <v>5</v>
      </c>
      <c r="G87" s="140" t="str">
        <f>申込一覧表!BT91</f>
        <v>999:99.99</v>
      </c>
    </row>
    <row r="88" spans="1:7" x14ac:dyDescent="0.15">
      <c r="A88" t="str">
        <f>IF(申込一覧表!L92="","",申込一覧表!AO92)</f>
        <v/>
      </c>
      <c r="B88" s="140" t="str">
        <f>申込一覧表!AW92</f>
        <v/>
      </c>
      <c r="C88" s="140" t="str">
        <f>申込一覧表!BH92</f>
        <v/>
      </c>
      <c r="D88" s="140" t="str">
        <f>申込一覧表!AR92</f>
        <v/>
      </c>
      <c r="E88">
        <v>0</v>
      </c>
      <c r="F88">
        <v>5</v>
      </c>
      <c r="G88" s="140" t="str">
        <f>申込一覧表!BT92</f>
        <v>999:99.99</v>
      </c>
    </row>
    <row r="89" spans="1:7" x14ac:dyDescent="0.15">
      <c r="A89" t="str">
        <f>IF(申込一覧表!L93="","",申込一覧表!AO93)</f>
        <v/>
      </c>
      <c r="B89" s="140" t="str">
        <f>申込一覧表!AW93</f>
        <v/>
      </c>
      <c r="C89" s="140" t="str">
        <f>申込一覧表!BH93</f>
        <v/>
      </c>
      <c r="D89" s="140" t="str">
        <f>申込一覧表!AR93</f>
        <v/>
      </c>
      <c r="E89">
        <v>0</v>
      </c>
      <c r="F89">
        <v>5</v>
      </c>
      <c r="G89" s="140" t="str">
        <f>申込一覧表!BT93</f>
        <v>999:99.99</v>
      </c>
    </row>
    <row r="90" spans="1:7" x14ac:dyDescent="0.15">
      <c r="A90" t="str">
        <f>IF(申込一覧表!L94="","",申込一覧表!AO94)</f>
        <v/>
      </c>
      <c r="B90" s="140" t="str">
        <f>申込一覧表!AW94</f>
        <v/>
      </c>
      <c r="C90" s="140" t="str">
        <f>申込一覧表!BH94</f>
        <v/>
      </c>
      <c r="D90" s="140" t="str">
        <f>申込一覧表!AR94</f>
        <v/>
      </c>
      <c r="E90">
        <v>0</v>
      </c>
      <c r="F90">
        <v>5</v>
      </c>
      <c r="G90" s="140" t="str">
        <f>申込一覧表!BT94</f>
        <v>999:99.99</v>
      </c>
    </row>
    <row r="91" spans="1:7" x14ac:dyDescent="0.15">
      <c r="A91" t="str">
        <f>IF(申込一覧表!L95="","",申込一覧表!AO95)</f>
        <v/>
      </c>
      <c r="B91" s="140" t="str">
        <f>申込一覧表!AW95</f>
        <v/>
      </c>
      <c r="C91" s="140" t="str">
        <f>申込一覧表!BH95</f>
        <v/>
      </c>
      <c r="D91" s="140" t="str">
        <f>申込一覧表!AR95</f>
        <v/>
      </c>
      <c r="E91">
        <v>0</v>
      </c>
      <c r="F91">
        <v>5</v>
      </c>
      <c r="G91" s="140" t="str">
        <f>申込一覧表!BT95</f>
        <v>999:99.99</v>
      </c>
    </row>
    <row r="92" spans="1:7" x14ac:dyDescent="0.15">
      <c r="A92" t="str">
        <f>IF(申込一覧表!L96="","",申込一覧表!AO96)</f>
        <v/>
      </c>
      <c r="B92" s="140" t="str">
        <f>申込一覧表!AW96</f>
        <v/>
      </c>
      <c r="C92" s="140" t="str">
        <f>申込一覧表!BH96</f>
        <v/>
      </c>
      <c r="D92" s="140" t="str">
        <f>申込一覧表!AR96</f>
        <v/>
      </c>
      <c r="E92">
        <v>0</v>
      </c>
      <c r="F92">
        <v>5</v>
      </c>
      <c r="G92" s="140" t="str">
        <f>申込一覧表!BT96</f>
        <v>999:99.99</v>
      </c>
    </row>
    <row r="93" spans="1:7" x14ac:dyDescent="0.15">
      <c r="A93" t="str">
        <f>IF(申込一覧表!L97="","",申込一覧表!AO97)</f>
        <v/>
      </c>
      <c r="B93" s="140" t="str">
        <f>申込一覧表!AW97</f>
        <v/>
      </c>
      <c r="C93" s="140" t="str">
        <f>申込一覧表!BH97</f>
        <v/>
      </c>
      <c r="D93" s="140" t="str">
        <f>申込一覧表!AR97</f>
        <v/>
      </c>
      <c r="E93">
        <v>0</v>
      </c>
      <c r="F93">
        <v>5</v>
      </c>
      <c r="G93" s="140" t="str">
        <f>申込一覧表!BT97</f>
        <v>999:99.99</v>
      </c>
    </row>
    <row r="94" spans="1:7" x14ac:dyDescent="0.15">
      <c r="A94" t="str">
        <f>IF(申込一覧表!L98="","",申込一覧表!AO98)</f>
        <v/>
      </c>
      <c r="B94" s="140" t="str">
        <f>申込一覧表!AW98</f>
        <v/>
      </c>
      <c r="C94" s="140" t="str">
        <f>申込一覧表!BH98</f>
        <v/>
      </c>
      <c r="D94" s="140" t="str">
        <f>申込一覧表!AR98</f>
        <v/>
      </c>
      <c r="E94">
        <v>0</v>
      </c>
      <c r="F94">
        <v>5</v>
      </c>
      <c r="G94" s="140" t="str">
        <f>申込一覧表!BT98</f>
        <v>999:99.99</v>
      </c>
    </row>
    <row r="95" spans="1:7" x14ac:dyDescent="0.15">
      <c r="A95" t="str">
        <f>IF(申込一覧表!L99="","",申込一覧表!AO99)</f>
        <v/>
      </c>
      <c r="B95" s="140" t="str">
        <f>申込一覧表!AW99</f>
        <v/>
      </c>
      <c r="C95" s="140" t="str">
        <f>申込一覧表!BH99</f>
        <v/>
      </c>
      <c r="D95" s="140" t="str">
        <f>申込一覧表!AR99</f>
        <v/>
      </c>
      <c r="E95">
        <v>0</v>
      </c>
      <c r="F95">
        <v>5</v>
      </c>
      <c r="G95" s="140" t="str">
        <f>申込一覧表!BT99</f>
        <v>999:99.99</v>
      </c>
    </row>
    <row r="96" spans="1:7" x14ac:dyDescent="0.15">
      <c r="A96" t="str">
        <f>IF(申込一覧表!L100="","",申込一覧表!AO100)</f>
        <v/>
      </c>
      <c r="B96" s="140" t="str">
        <f>申込一覧表!AW100</f>
        <v/>
      </c>
      <c r="C96" s="140" t="str">
        <f>申込一覧表!BH100</f>
        <v/>
      </c>
      <c r="D96" s="140" t="str">
        <f>申込一覧表!AR100</f>
        <v/>
      </c>
      <c r="E96">
        <v>0</v>
      </c>
      <c r="F96">
        <v>5</v>
      </c>
      <c r="G96" s="140" t="str">
        <f>申込一覧表!BT100</f>
        <v>999:99.99</v>
      </c>
    </row>
    <row r="97" spans="1:7" x14ac:dyDescent="0.15">
      <c r="A97" t="str">
        <f>IF(申込一覧表!L101="","",申込一覧表!AO101)</f>
        <v/>
      </c>
      <c r="B97" s="140" t="str">
        <f>申込一覧表!AW101</f>
        <v/>
      </c>
      <c r="C97" s="140" t="str">
        <f>申込一覧表!BH101</f>
        <v/>
      </c>
      <c r="D97" s="140" t="str">
        <f>申込一覧表!AR101</f>
        <v/>
      </c>
      <c r="E97">
        <v>0</v>
      </c>
      <c r="F97">
        <v>5</v>
      </c>
      <c r="G97" s="140" t="str">
        <f>申込一覧表!BT101</f>
        <v>999:99.99</v>
      </c>
    </row>
    <row r="98" spans="1:7" x14ac:dyDescent="0.15">
      <c r="A98" t="str">
        <f>IF(申込一覧表!L102="","",申込一覧表!AO102)</f>
        <v/>
      </c>
      <c r="B98" s="140" t="str">
        <f>申込一覧表!AW102</f>
        <v/>
      </c>
      <c r="C98" s="140" t="str">
        <f>申込一覧表!BH102</f>
        <v/>
      </c>
      <c r="D98" s="140" t="str">
        <f>申込一覧表!AR102</f>
        <v/>
      </c>
      <c r="E98">
        <v>0</v>
      </c>
      <c r="F98">
        <v>5</v>
      </c>
      <c r="G98" s="140" t="str">
        <f>申込一覧表!BT102</f>
        <v>999:99.99</v>
      </c>
    </row>
    <row r="99" spans="1:7" x14ac:dyDescent="0.15">
      <c r="A99" t="str">
        <f>IF(申込一覧表!L103="","",申込一覧表!AO103)</f>
        <v/>
      </c>
      <c r="B99" s="140" t="str">
        <f>申込一覧表!AW103</f>
        <v/>
      </c>
      <c r="C99" s="140" t="str">
        <f>申込一覧表!BH103</f>
        <v/>
      </c>
      <c r="D99" s="140" t="str">
        <f>申込一覧表!AR103</f>
        <v/>
      </c>
      <c r="E99">
        <v>0</v>
      </c>
      <c r="F99">
        <v>5</v>
      </c>
      <c r="G99" s="140" t="str">
        <f>申込一覧表!BT103</f>
        <v>999:99.99</v>
      </c>
    </row>
    <row r="100" spans="1:7" x14ac:dyDescent="0.15">
      <c r="A100" t="str">
        <f>IF(申込一覧表!L104="","",申込一覧表!AO104)</f>
        <v/>
      </c>
      <c r="B100" s="140" t="str">
        <f>申込一覧表!AW104</f>
        <v/>
      </c>
      <c r="C100" s="140" t="str">
        <f>申込一覧表!BH104</f>
        <v/>
      </c>
      <c r="D100" s="140" t="str">
        <f>申込一覧表!AR104</f>
        <v/>
      </c>
      <c r="E100">
        <v>0</v>
      </c>
      <c r="F100">
        <v>5</v>
      </c>
      <c r="G100" s="140" t="str">
        <f>申込一覧表!BT104</f>
        <v>999:99.99</v>
      </c>
    </row>
    <row r="101" spans="1:7" x14ac:dyDescent="0.15">
      <c r="A101" t="str">
        <f>IF(申込一覧表!L105="","",申込一覧表!AO105)</f>
        <v/>
      </c>
      <c r="B101" s="140" t="str">
        <f>申込一覧表!AW105</f>
        <v/>
      </c>
      <c r="C101" s="140" t="str">
        <f>申込一覧表!BH105</f>
        <v/>
      </c>
      <c r="D101" s="140" t="str">
        <f>申込一覧表!AR105</f>
        <v/>
      </c>
      <c r="E101">
        <v>0</v>
      </c>
      <c r="F101">
        <v>5</v>
      </c>
      <c r="G101" s="140" t="str">
        <f>申込一覧表!BT105</f>
        <v>999:99.99</v>
      </c>
    </row>
    <row r="102" spans="1:7" x14ac:dyDescent="0.15">
      <c r="A102" t="str">
        <f>IF(申込一覧表!L106="","",申込一覧表!AO106)</f>
        <v/>
      </c>
      <c r="B102" s="140" t="str">
        <f>申込一覧表!AW106</f>
        <v/>
      </c>
      <c r="C102" s="140" t="str">
        <f>申込一覧表!BH106</f>
        <v/>
      </c>
      <c r="D102" s="140" t="str">
        <f>申込一覧表!AR106</f>
        <v/>
      </c>
      <c r="E102">
        <v>0</v>
      </c>
      <c r="F102">
        <v>5</v>
      </c>
      <c r="G102" s="140" t="str">
        <f>申込一覧表!BT106</f>
        <v>999:99.99</v>
      </c>
    </row>
    <row r="103" spans="1:7" x14ac:dyDescent="0.15">
      <c r="A103" t="str">
        <f>IF(申込一覧表!L107="","",申込一覧表!AO107)</f>
        <v/>
      </c>
      <c r="B103" s="140" t="str">
        <f>申込一覧表!AW107</f>
        <v/>
      </c>
      <c r="C103" s="140" t="str">
        <f>申込一覧表!BH107</f>
        <v/>
      </c>
      <c r="D103" s="140" t="str">
        <f>申込一覧表!AR107</f>
        <v/>
      </c>
      <c r="E103">
        <v>0</v>
      </c>
      <c r="F103">
        <v>5</v>
      </c>
      <c r="G103" s="140" t="str">
        <f>申込一覧表!BT107</f>
        <v>999:99.99</v>
      </c>
    </row>
    <row r="104" spans="1:7" x14ac:dyDescent="0.15">
      <c r="A104" t="str">
        <f>IF(申込一覧表!L108="","",申込一覧表!AO108)</f>
        <v/>
      </c>
      <c r="B104" s="140" t="str">
        <f>申込一覧表!AW108</f>
        <v/>
      </c>
      <c r="C104" s="140" t="str">
        <f>申込一覧表!BH108</f>
        <v/>
      </c>
      <c r="D104" s="140" t="str">
        <f>申込一覧表!AR108</f>
        <v/>
      </c>
      <c r="E104">
        <v>0</v>
      </c>
      <c r="F104">
        <v>5</v>
      </c>
      <c r="G104" s="140" t="str">
        <f>申込一覧表!BT108</f>
        <v>999:99.99</v>
      </c>
    </row>
    <row r="105" spans="1:7" x14ac:dyDescent="0.15">
      <c r="A105" t="str">
        <f>IF(申込一覧表!L109="","",申込一覧表!AO109)</f>
        <v/>
      </c>
      <c r="B105" s="140" t="str">
        <f>申込一覧表!AW109</f>
        <v/>
      </c>
      <c r="C105" s="140" t="str">
        <f>申込一覧表!BH109</f>
        <v/>
      </c>
      <c r="D105" s="140" t="str">
        <f>申込一覧表!AR109</f>
        <v/>
      </c>
      <c r="E105">
        <v>0</v>
      </c>
      <c r="F105">
        <v>5</v>
      </c>
      <c r="G105" s="140" t="str">
        <f>申込一覧表!BT109</f>
        <v>999:99.99</v>
      </c>
    </row>
    <row r="106" spans="1:7" x14ac:dyDescent="0.15">
      <c r="A106" t="str">
        <f>IF(申込一覧表!L110="","",申込一覧表!AO110)</f>
        <v/>
      </c>
      <c r="B106" s="140" t="str">
        <f>申込一覧表!AW110</f>
        <v/>
      </c>
      <c r="C106" s="140" t="str">
        <f>申込一覧表!BH110</f>
        <v/>
      </c>
      <c r="D106" s="140" t="str">
        <f>申込一覧表!AR110</f>
        <v/>
      </c>
      <c r="E106">
        <v>0</v>
      </c>
      <c r="F106">
        <v>5</v>
      </c>
      <c r="G106" s="140" t="str">
        <f>申込一覧表!BT110</f>
        <v>999:99.99</v>
      </c>
    </row>
    <row r="107" spans="1:7" x14ac:dyDescent="0.15">
      <c r="A107" t="str">
        <f>IF(申込一覧表!L111="","",申込一覧表!AO111)</f>
        <v/>
      </c>
      <c r="B107" s="140" t="str">
        <f>申込一覧表!AW111</f>
        <v/>
      </c>
      <c r="C107" s="140" t="str">
        <f>申込一覧表!BH111</f>
        <v/>
      </c>
      <c r="D107" s="140" t="str">
        <f>申込一覧表!AR111</f>
        <v/>
      </c>
      <c r="E107">
        <v>0</v>
      </c>
      <c r="F107">
        <v>5</v>
      </c>
      <c r="G107" s="140" t="str">
        <f>申込一覧表!BT111</f>
        <v>999:99.99</v>
      </c>
    </row>
    <row r="108" spans="1:7" x14ac:dyDescent="0.15">
      <c r="A108" t="str">
        <f>IF(申込一覧表!L112="","",申込一覧表!AO112)</f>
        <v/>
      </c>
      <c r="B108" s="140" t="str">
        <f>申込一覧表!AW112</f>
        <v/>
      </c>
      <c r="C108" s="140" t="str">
        <f>申込一覧表!BH112</f>
        <v/>
      </c>
      <c r="D108" s="140" t="str">
        <f>申込一覧表!AR112</f>
        <v/>
      </c>
      <c r="E108">
        <v>0</v>
      </c>
      <c r="F108">
        <v>5</v>
      </c>
      <c r="G108" s="140" t="str">
        <f>申込一覧表!BT112</f>
        <v>999:99.99</v>
      </c>
    </row>
    <row r="109" spans="1:7" x14ac:dyDescent="0.15">
      <c r="A109" t="str">
        <f>IF(申込一覧表!L113="","",申込一覧表!AO113)</f>
        <v/>
      </c>
      <c r="B109" s="140" t="str">
        <f>申込一覧表!AW113</f>
        <v/>
      </c>
      <c r="C109" s="140" t="str">
        <f>申込一覧表!BH113</f>
        <v/>
      </c>
      <c r="D109" s="140" t="str">
        <f>申込一覧表!AR113</f>
        <v/>
      </c>
      <c r="E109">
        <v>0</v>
      </c>
      <c r="F109">
        <v>5</v>
      </c>
      <c r="G109" s="140" t="str">
        <f>申込一覧表!BT113</f>
        <v>999:99.99</v>
      </c>
    </row>
    <row r="110" spans="1:7" x14ac:dyDescent="0.15">
      <c r="A110" t="str">
        <f>IF(申込一覧表!L114="","",申込一覧表!AO114)</f>
        <v/>
      </c>
      <c r="B110" s="140" t="str">
        <f>申込一覧表!AW114</f>
        <v/>
      </c>
      <c r="C110" s="140" t="str">
        <f>申込一覧表!BH114</f>
        <v/>
      </c>
      <c r="D110" s="140" t="str">
        <f>申込一覧表!AR114</f>
        <v/>
      </c>
      <c r="E110">
        <v>0</v>
      </c>
      <c r="F110">
        <v>5</v>
      </c>
      <c r="G110" s="140" t="str">
        <f>申込一覧表!BT114</f>
        <v>999:99.99</v>
      </c>
    </row>
    <row r="111" spans="1:7" x14ac:dyDescent="0.15">
      <c r="A111" t="str">
        <f>IF(申込一覧表!L115="","",申込一覧表!AO115)</f>
        <v/>
      </c>
      <c r="B111" s="140" t="str">
        <f>申込一覧表!AW115</f>
        <v/>
      </c>
      <c r="C111" s="140" t="str">
        <f>申込一覧表!BH115</f>
        <v/>
      </c>
      <c r="D111" s="140" t="str">
        <f>申込一覧表!AR115</f>
        <v/>
      </c>
      <c r="E111">
        <v>0</v>
      </c>
      <c r="F111">
        <v>5</v>
      </c>
      <c r="G111" s="140" t="str">
        <f>申込一覧表!BT115</f>
        <v>999:99.99</v>
      </c>
    </row>
    <row r="112" spans="1:7" x14ac:dyDescent="0.15">
      <c r="A112" t="str">
        <f>IF(申込一覧表!L116="","",申込一覧表!AO116)</f>
        <v/>
      </c>
      <c r="B112" s="140" t="str">
        <f>申込一覧表!AW116</f>
        <v/>
      </c>
      <c r="C112" s="140" t="str">
        <f>申込一覧表!BH116</f>
        <v/>
      </c>
      <c r="D112" s="140" t="str">
        <f>申込一覧表!AR116</f>
        <v/>
      </c>
      <c r="E112">
        <v>0</v>
      </c>
      <c r="F112">
        <v>5</v>
      </c>
      <c r="G112" s="140" t="str">
        <f>申込一覧表!BT116</f>
        <v>999:99.99</v>
      </c>
    </row>
    <row r="113" spans="1:7" x14ac:dyDescent="0.15">
      <c r="A113" t="str">
        <f>IF(申込一覧表!L117="","",申込一覧表!AO117)</f>
        <v/>
      </c>
      <c r="B113" s="140" t="str">
        <f>申込一覧表!AW117</f>
        <v/>
      </c>
      <c r="C113" s="140" t="str">
        <f>申込一覧表!BH117</f>
        <v/>
      </c>
      <c r="D113" s="140" t="str">
        <f>申込一覧表!AR117</f>
        <v/>
      </c>
      <c r="E113">
        <v>0</v>
      </c>
      <c r="F113">
        <v>5</v>
      </c>
      <c r="G113" s="140" t="str">
        <f>申込一覧表!BT117</f>
        <v>999:99.99</v>
      </c>
    </row>
    <row r="114" spans="1:7" x14ac:dyDescent="0.15">
      <c r="A114" t="str">
        <f>IF(申込一覧表!L118="","",申込一覧表!AO118)</f>
        <v/>
      </c>
      <c r="B114" s="140" t="str">
        <f>申込一覧表!AW118</f>
        <v/>
      </c>
      <c r="C114" s="140" t="str">
        <f>申込一覧表!BH118</f>
        <v/>
      </c>
      <c r="D114" s="140" t="str">
        <f>申込一覧表!AR118</f>
        <v/>
      </c>
      <c r="E114">
        <v>0</v>
      </c>
      <c r="F114">
        <v>5</v>
      </c>
      <c r="G114" s="140" t="str">
        <f>申込一覧表!BT118</f>
        <v>999:99.99</v>
      </c>
    </row>
    <row r="115" spans="1:7" x14ac:dyDescent="0.15">
      <c r="A115" t="str">
        <f>IF(申込一覧表!L119="","",申込一覧表!AO119)</f>
        <v/>
      </c>
      <c r="B115" s="140" t="str">
        <f>申込一覧表!AW119</f>
        <v/>
      </c>
      <c r="C115" s="140" t="str">
        <f>申込一覧表!BH119</f>
        <v/>
      </c>
      <c r="D115" s="140" t="str">
        <f>申込一覧表!AR119</f>
        <v/>
      </c>
      <c r="E115">
        <v>0</v>
      </c>
      <c r="F115">
        <v>5</v>
      </c>
      <c r="G115" s="140" t="str">
        <f>申込一覧表!BT119</f>
        <v>999:99.99</v>
      </c>
    </row>
    <row r="116" spans="1:7" x14ac:dyDescent="0.15">
      <c r="A116" t="str">
        <f>IF(申込一覧表!L120="","",申込一覧表!AO120)</f>
        <v/>
      </c>
      <c r="B116" s="140" t="str">
        <f>申込一覧表!AW120</f>
        <v/>
      </c>
      <c r="C116" s="140" t="str">
        <f>申込一覧表!BH120</f>
        <v/>
      </c>
      <c r="D116" s="140" t="str">
        <f>申込一覧表!AR120</f>
        <v/>
      </c>
      <c r="E116">
        <v>0</v>
      </c>
      <c r="F116">
        <v>5</v>
      </c>
      <c r="G116" s="140" t="str">
        <f>申込一覧表!BT120</f>
        <v>999:99.99</v>
      </c>
    </row>
    <row r="117" spans="1:7" x14ac:dyDescent="0.15">
      <c r="A117" t="str">
        <f>IF(申込一覧表!L121="","",申込一覧表!AO121)</f>
        <v/>
      </c>
      <c r="B117" s="140" t="str">
        <f>申込一覧表!AW121</f>
        <v/>
      </c>
      <c r="C117" s="140" t="str">
        <f>申込一覧表!BH121</f>
        <v/>
      </c>
      <c r="D117" s="140" t="str">
        <f>申込一覧表!AR121</f>
        <v/>
      </c>
      <c r="E117">
        <v>0</v>
      </c>
      <c r="F117">
        <v>5</v>
      </c>
      <c r="G117" s="140" t="str">
        <f>申込一覧表!BT121</f>
        <v>999:99.99</v>
      </c>
    </row>
    <row r="118" spans="1:7" x14ac:dyDescent="0.15">
      <c r="A118" t="str">
        <f>IF(申込一覧表!L122="","",申込一覧表!AO122)</f>
        <v/>
      </c>
      <c r="B118" s="140" t="str">
        <f>申込一覧表!AW122</f>
        <v/>
      </c>
      <c r="C118" s="140" t="str">
        <f>申込一覧表!BH122</f>
        <v/>
      </c>
      <c r="D118" s="140" t="str">
        <f>申込一覧表!AR122</f>
        <v/>
      </c>
      <c r="E118">
        <v>0</v>
      </c>
      <c r="F118">
        <v>5</v>
      </c>
      <c r="G118" s="140" t="str">
        <f>申込一覧表!BT122</f>
        <v>999:99.99</v>
      </c>
    </row>
    <row r="119" spans="1:7" x14ac:dyDescent="0.15">
      <c r="A119" t="str">
        <f>IF(申込一覧表!L123="","",申込一覧表!AO123)</f>
        <v/>
      </c>
      <c r="B119" s="140" t="str">
        <f>申込一覧表!AW123</f>
        <v/>
      </c>
      <c r="C119" s="140" t="str">
        <f>申込一覧表!BH123</f>
        <v/>
      </c>
      <c r="D119" s="140" t="str">
        <f>申込一覧表!AR123</f>
        <v/>
      </c>
      <c r="E119">
        <v>0</v>
      </c>
      <c r="F119">
        <v>5</v>
      </c>
      <c r="G119" s="140" t="str">
        <f>申込一覧表!BT123</f>
        <v>999:99.99</v>
      </c>
    </row>
    <row r="120" spans="1:7" x14ac:dyDescent="0.15">
      <c r="A120" t="str">
        <f>IF(申込一覧表!L124="","",申込一覧表!AO124)</f>
        <v/>
      </c>
      <c r="B120" s="140" t="str">
        <f>申込一覧表!AW124</f>
        <v/>
      </c>
      <c r="C120" s="140" t="str">
        <f>申込一覧表!BH124</f>
        <v/>
      </c>
      <c r="D120" s="140" t="str">
        <f>申込一覧表!AR124</f>
        <v/>
      </c>
      <c r="E120">
        <v>0</v>
      </c>
      <c r="F120">
        <v>5</v>
      </c>
      <c r="G120" s="140" t="str">
        <f>申込一覧表!BT124</f>
        <v>999:99.99</v>
      </c>
    </row>
    <row r="121" spans="1:7" x14ac:dyDescent="0.15">
      <c r="A121" t="str">
        <f>IF(申込一覧表!L125="","",申込一覧表!AO125)</f>
        <v/>
      </c>
      <c r="B121" s="140" t="str">
        <f>申込一覧表!AW125</f>
        <v/>
      </c>
      <c r="C121" s="140" t="str">
        <f>申込一覧表!BH125</f>
        <v/>
      </c>
      <c r="D121" s="140" t="str">
        <f>申込一覧表!AR125</f>
        <v/>
      </c>
      <c r="E121">
        <v>0</v>
      </c>
      <c r="F121">
        <v>5</v>
      </c>
      <c r="G121" s="140" t="str">
        <f>申込一覧表!BT125</f>
        <v>999:99.99</v>
      </c>
    </row>
    <row r="122" spans="1:7" x14ac:dyDescent="0.15">
      <c r="A122" t="str">
        <f>IF(申込一覧表!L126="","",申込一覧表!AO126)</f>
        <v/>
      </c>
      <c r="B122" s="140" t="str">
        <f>申込一覧表!AW126</f>
        <v/>
      </c>
      <c r="C122" s="140" t="str">
        <f>申込一覧表!BH126</f>
        <v/>
      </c>
      <c r="D122" s="140" t="str">
        <f>申込一覧表!AR126</f>
        <v/>
      </c>
      <c r="E122">
        <v>0</v>
      </c>
      <c r="F122">
        <v>5</v>
      </c>
      <c r="G122" s="140" t="str">
        <f>申込一覧表!BT126</f>
        <v>999:99.99</v>
      </c>
    </row>
    <row r="123" spans="1:7" x14ac:dyDescent="0.15">
      <c r="A123" s="134" t="str">
        <f>IF(申込一覧表!L127="","",申込一覧表!AO127)</f>
        <v/>
      </c>
      <c r="B123" s="134" t="str">
        <f>申込一覧表!AW127</f>
        <v/>
      </c>
      <c r="C123" s="134" t="str">
        <f>申込一覧表!BH127</f>
        <v/>
      </c>
      <c r="D123" s="134" t="str">
        <f>申込一覧表!AR127</f>
        <v/>
      </c>
      <c r="E123" s="134">
        <v>0</v>
      </c>
      <c r="F123" s="134">
        <v>5</v>
      </c>
      <c r="G123" s="134" t="str">
        <f>申込一覧表!BT127</f>
        <v>999:99.99</v>
      </c>
    </row>
    <row r="124" spans="1:7" x14ac:dyDescent="0.15">
      <c r="A124" t="str">
        <f>IF(申込一覧表!N6="","",申込一覧表!AO6)</f>
        <v/>
      </c>
      <c r="B124" s="141" t="str">
        <f>申込一覧表!AX6</f>
        <v/>
      </c>
      <c r="C124" s="141" t="str">
        <f>申込一覧表!BI6</f>
        <v/>
      </c>
      <c r="D124" s="141" t="str">
        <f>申込一覧表!AR6</f>
        <v/>
      </c>
      <c r="E124">
        <v>0</v>
      </c>
      <c r="F124" s="137">
        <v>0</v>
      </c>
      <c r="G124" s="141" t="str">
        <f>申込一覧表!BU6</f>
        <v>999:99.99</v>
      </c>
    </row>
    <row r="125" spans="1:7" x14ac:dyDescent="0.15">
      <c r="A125" s="140" t="str">
        <f>IF(申込一覧表!N7="","",申込一覧表!AO7)</f>
        <v/>
      </c>
      <c r="B125" s="140" t="str">
        <f>申込一覧表!AX7</f>
        <v/>
      </c>
      <c r="C125" s="140" t="str">
        <f>申込一覧表!BI7</f>
        <v/>
      </c>
      <c r="D125" s="140" t="str">
        <f>申込一覧表!AR7</f>
        <v/>
      </c>
      <c r="E125">
        <v>0</v>
      </c>
      <c r="F125" s="137">
        <v>0</v>
      </c>
      <c r="G125" s="140" t="str">
        <f>申込一覧表!BU7</f>
        <v>999:99.99</v>
      </c>
    </row>
    <row r="126" spans="1:7" x14ac:dyDescent="0.15">
      <c r="A126" s="140" t="str">
        <f>IF(申込一覧表!N8="","",申込一覧表!AO8)</f>
        <v/>
      </c>
      <c r="B126" s="140" t="str">
        <f>申込一覧表!AX8</f>
        <v/>
      </c>
      <c r="C126" s="140" t="str">
        <f>申込一覧表!BI8</f>
        <v/>
      </c>
      <c r="D126" s="140" t="str">
        <f>申込一覧表!AR8</f>
        <v/>
      </c>
      <c r="E126">
        <v>0</v>
      </c>
      <c r="F126" s="137">
        <v>0</v>
      </c>
      <c r="G126" s="140" t="str">
        <f>申込一覧表!BU8</f>
        <v>999:99.99</v>
      </c>
    </row>
    <row r="127" spans="1:7" x14ac:dyDescent="0.15">
      <c r="A127" s="140" t="str">
        <f>IF(申込一覧表!N9="","",申込一覧表!AO9)</f>
        <v/>
      </c>
      <c r="B127" s="140" t="str">
        <f>申込一覧表!AX9</f>
        <v/>
      </c>
      <c r="C127" s="140" t="str">
        <f>申込一覧表!BI9</f>
        <v/>
      </c>
      <c r="D127" s="140" t="str">
        <f>申込一覧表!AR9</f>
        <v/>
      </c>
      <c r="E127">
        <v>0</v>
      </c>
      <c r="F127" s="137">
        <v>0</v>
      </c>
      <c r="G127" s="140" t="str">
        <f>申込一覧表!BU9</f>
        <v>999:99.99</v>
      </c>
    </row>
    <row r="128" spans="1:7" x14ac:dyDescent="0.15">
      <c r="A128" s="140" t="str">
        <f>IF(申込一覧表!N10="","",申込一覧表!AO10)</f>
        <v/>
      </c>
      <c r="B128" s="140" t="str">
        <f>申込一覧表!AX10</f>
        <v/>
      </c>
      <c r="C128" s="140" t="str">
        <f>申込一覧表!BI10</f>
        <v/>
      </c>
      <c r="D128" s="140" t="str">
        <f>申込一覧表!AR10</f>
        <v/>
      </c>
      <c r="E128">
        <v>0</v>
      </c>
      <c r="F128" s="137">
        <v>0</v>
      </c>
      <c r="G128" s="140" t="str">
        <f>申込一覧表!BU10</f>
        <v>999:99.99</v>
      </c>
    </row>
    <row r="129" spans="1:7" x14ac:dyDescent="0.15">
      <c r="A129" s="140" t="str">
        <f>IF(申込一覧表!N11="","",申込一覧表!AO11)</f>
        <v/>
      </c>
      <c r="B129" s="140" t="str">
        <f>申込一覧表!AX11</f>
        <v/>
      </c>
      <c r="C129" s="140" t="str">
        <f>申込一覧表!BI11</f>
        <v/>
      </c>
      <c r="D129" s="140" t="str">
        <f>申込一覧表!AR11</f>
        <v/>
      </c>
      <c r="E129">
        <v>0</v>
      </c>
      <c r="F129" s="137">
        <v>0</v>
      </c>
      <c r="G129" s="140" t="str">
        <f>申込一覧表!BU11</f>
        <v>999:99.99</v>
      </c>
    </row>
    <row r="130" spans="1:7" x14ac:dyDescent="0.15">
      <c r="A130" s="140" t="str">
        <f>IF(申込一覧表!N12="","",申込一覧表!AO12)</f>
        <v/>
      </c>
      <c r="B130" s="140" t="str">
        <f>申込一覧表!AX12</f>
        <v/>
      </c>
      <c r="C130" s="140" t="str">
        <f>申込一覧表!BI12</f>
        <v/>
      </c>
      <c r="D130" s="140" t="str">
        <f>申込一覧表!AR12</f>
        <v/>
      </c>
      <c r="E130">
        <v>0</v>
      </c>
      <c r="F130" s="137">
        <v>0</v>
      </c>
      <c r="G130" s="140" t="str">
        <f>申込一覧表!BU12</f>
        <v>999:99.99</v>
      </c>
    </row>
    <row r="131" spans="1:7" x14ac:dyDescent="0.15">
      <c r="A131" s="140" t="str">
        <f>IF(申込一覧表!N13="","",申込一覧表!AO13)</f>
        <v/>
      </c>
      <c r="B131" s="140" t="str">
        <f>申込一覧表!AX13</f>
        <v/>
      </c>
      <c r="C131" s="140" t="str">
        <f>申込一覧表!BI13</f>
        <v/>
      </c>
      <c r="D131" s="140" t="str">
        <f>申込一覧表!AR13</f>
        <v/>
      </c>
      <c r="E131">
        <v>0</v>
      </c>
      <c r="F131" s="137">
        <v>0</v>
      </c>
      <c r="G131" s="140" t="str">
        <f>申込一覧表!BU13</f>
        <v>999:99.99</v>
      </c>
    </row>
    <row r="132" spans="1:7" x14ac:dyDescent="0.15">
      <c r="A132" s="140" t="str">
        <f>IF(申込一覧表!N14="","",申込一覧表!AO14)</f>
        <v/>
      </c>
      <c r="B132" s="140" t="str">
        <f>申込一覧表!AX14</f>
        <v/>
      </c>
      <c r="C132" s="140" t="str">
        <f>申込一覧表!BI14</f>
        <v/>
      </c>
      <c r="D132" s="140" t="str">
        <f>申込一覧表!AR14</f>
        <v/>
      </c>
      <c r="E132">
        <v>0</v>
      </c>
      <c r="F132" s="137">
        <v>0</v>
      </c>
      <c r="G132" s="140" t="str">
        <f>申込一覧表!BU14</f>
        <v>999:99.99</v>
      </c>
    </row>
    <row r="133" spans="1:7" x14ac:dyDescent="0.15">
      <c r="A133" s="140" t="str">
        <f>IF(申込一覧表!N15="","",申込一覧表!AO15)</f>
        <v/>
      </c>
      <c r="B133" s="140" t="str">
        <f>申込一覧表!AX15</f>
        <v/>
      </c>
      <c r="C133" s="140" t="str">
        <f>申込一覧表!BI15</f>
        <v/>
      </c>
      <c r="D133" s="140" t="str">
        <f>申込一覧表!AR15</f>
        <v/>
      </c>
      <c r="E133">
        <v>0</v>
      </c>
      <c r="F133" s="137">
        <v>0</v>
      </c>
      <c r="G133" s="140" t="str">
        <f>申込一覧表!BU15</f>
        <v>999:99.99</v>
      </c>
    </row>
    <row r="134" spans="1:7" x14ac:dyDescent="0.15">
      <c r="A134" s="140" t="str">
        <f>IF(申込一覧表!N16="","",申込一覧表!AO16)</f>
        <v/>
      </c>
      <c r="B134" s="140" t="str">
        <f>申込一覧表!AX16</f>
        <v/>
      </c>
      <c r="C134" s="140" t="str">
        <f>申込一覧表!BI16</f>
        <v/>
      </c>
      <c r="D134" s="140" t="str">
        <f>申込一覧表!AR16</f>
        <v/>
      </c>
      <c r="E134">
        <v>0</v>
      </c>
      <c r="F134" s="137">
        <v>0</v>
      </c>
      <c r="G134" s="140" t="str">
        <f>申込一覧表!BU16</f>
        <v>999:99.99</v>
      </c>
    </row>
    <row r="135" spans="1:7" x14ac:dyDescent="0.15">
      <c r="A135" s="140" t="str">
        <f>IF(申込一覧表!N17="","",申込一覧表!AO17)</f>
        <v/>
      </c>
      <c r="B135" s="140" t="str">
        <f>申込一覧表!AX17</f>
        <v/>
      </c>
      <c r="C135" s="140" t="str">
        <f>申込一覧表!BI17</f>
        <v/>
      </c>
      <c r="D135" s="140" t="str">
        <f>申込一覧表!AR17</f>
        <v/>
      </c>
      <c r="E135">
        <v>0</v>
      </c>
      <c r="F135" s="137">
        <v>0</v>
      </c>
      <c r="G135" s="140" t="str">
        <f>申込一覧表!BU17</f>
        <v>999:99.99</v>
      </c>
    </row>
    <row r="136" spans="1:7" x14ac:dyDescent="0.15">
      <c r="A136" s="140" t="str">
        <f>IF(申込一覧表!N18="","",申込一覧表!AO18)</f>
        <v/>
      </c>
      <c r="B136" s="140" t="str">
        <f>申込一覧表!AX18</f>
        <v/>
      </c>
      <c r="C136" s="140" t="str">
        <f>申込一覧表!BI18</f>
        <v/>
      </c>
      <c r="D136" s="140" t="str">
        <f>申込一覧表!AR18</f>
        <v/>
      </c>
      <c r="E136">
        <v>0</v>
      </c>
      <c r="F136" s="137">
        <v>0</v>
      </c>
      <c r="G136" s="140" t="str">
        <f>申込一覧表!BU18</f>
        <v>999:99.99</v>
      </c>
    </row>
    <row r="137" spans="1:7" x14ac:dyDescent="0.15">
      <c r="A137" s="140" t="str">
        <f>IF(申込一覧表!N19="","",申込一覧表!AO19)</f>
        <v/>
      </c>
      <c r="B137" s="140" t="str">
        <f>申込一覧表!AX19</f>
        <v/>
      </c>
      <c r="C137" s="140" t="str">
        <f>申込一覧表!BI19</f>
        <v/>
      </c>
      <c r="D137" s="140" t="str">
        <f>申込一覧表!AR19</f>
        <v/>
      </c>
      <c r="E137">
        <v>0</v>
      </c>
      <c r="F137" s="137">
        <v>0</v>
      </c>
      <c r="G137" s="140" t="str">
        <f>申込一覧表!BU19</f>
        <v>999:99.99</v>
      </c>
    </row>
    <row r="138" spans="1:7" x14ac:dyDescent="0.15">
      <c r="A138" s="140" t="str">
        <f>IF(申込一覧表!N20="","",申込一覧表!AO20)</f>
        <v/>
      </c>
      <c r="B138" s="140" t="str">
        <f>申込一覧表!AX20</f>
        <v/>
      </c>
      <c r="C138" s="140" t="str">
        <f>申込一覧表!BI20</f>
        <v/>
      </c>
      <c r="D138" s="140" t="str">
        <f>申込一覧表!AR20</f>
        <v/>
      </c>
      <c r="E138">
        <v>0</v>
      </c>
      <c r="F138" s="137">
        <v>0</v>
      </c>
      <c r="G138" s="140" t="str">
        <f>申込一覧表!BU20</f>
        <v>999:99.99</v>
      </c>
    </row>
    <row r="139" spans="1:7" x14ac:dyDescent="0.15">
      <c r="A139" s="140" t="str">
        <f>IF(申込一覧表!N21="","",申込一覧表!AO21)</f>
        <v/>
      </c>
      <c r="B139" s="140" t="str">
        <f>申込一覧表!AX21</f>
        <v/>
      </c>
      <c r="C139" s="140" t="str">
        <f>申込一覧表!BI21</f>
        <v/>
      </c>
      <c r="D139" s="140" t="str">
        <f>申込一覧表!AR21</f>
        <v/>
      </c>
      <c r="E139">
        <v>0</v>
      </c>
      <c r="F139" s="137">
        <v>0</v>
      </c>
      <c r="G139" s="140" t="str">
        <f>申込一覧表!BU21</f>
        <v>999:99.99</v>
      </c>
    </row>
    <row r="140" spans="1:7" x14ac:dyDescent="0.15">
      <c r="A140" s="140" t="str">
        <f>IF(申込一覧表!N22="","",申込一覧表!AO22)</f>
        <v/>
      </c>
      <c r="B140" s="140" t="str">
        <f>申込一覧表!AX22</f>
        <v/>
      </c>
      <c r="C140" s="140" t="str">
        <f>申込一覧表!BI22</f>
        <v/>
      </c>
      <c r="D140" s="140" t="str">
        <f>申込一覧表!AR22</f>
        <v/>
      </c>
      <c r="E140">
        <v>0</v>
      </c>
      <c r="F140" s="137">
        <v>0</v>
      </c>
      <c r="G140" s="140" t="str">
        <f>申込一覧表!BU22</f>
        <v>999:99.99</v>
      </c>
    </row>
    <row r="141" spans="1:7" x14ac:dyDescent="0.15">
      <c r="A141" s="140" t="str">
        <f>IF(申込一覧表!N23="","",申込一覧表!AO23)</f>
        <v/>
      </c>
      <c r="B141" s="140" t="str">
        <f>申込一覧表!AX23</f>
        <v/>
      </c>
      <c r="C141" s="140" t="str">
        <f>申込一覧表!BI23</f>
        <v/>
      </c>
      <c r="D141" s="140" t="str">
        <f>申込一覧表!AR23</f>
        <v/>
      </c>
      <c r="E141">
        <v>0</v>
      </c>
      <c r="F141" s="137">
        <v>0</v>
      </c>
      <c r="G141" s="140" t="str">
        <f>申込一覧表!BU23</f>
        <v>999:99.99</v>
      </c>
    </row>
    <row r="142" spans="1:7" x14ac:dyDescent="0.15">
      <c r="A142" s="140" t="str">
        <f>IF(申込一覧表!N24="","",申込一覧表!AO24)</f>
        <v/>
      </c>
      <c r="B142" s="140" t="str">
        <f>申込一覧表!AX24</f>
        <v/>
      </c>
      <c r="C142" s="140" t="str">
        <f>申込一覧表!BI24</f>
        <v/>
      </c>
      <c r="D142" s="140" t="str">
        <f>申込一覧表!AR24</f>
        <v/>
      </c>
      <c r="E142">
        <v>0</v>
      </c>
      <c r="F142" s="137">
        <v>0</v>
      </c>
      <c r="G142" s="140" t="str">
        <f>申込一覧表!BU24</f>
        <v>999:99.99</v>
      </c>
    </row>
    <row r="143" spans="1:7" x14ac:dyDescent="0.15">
      <c r="A143" s="140" t="str">
        <f>IF(申込一覧表!N25="","",申込一覧表!AO25)</f>
        <v/>
      </c>
      <c r="B143" s="140" t="str">
        <f>申込一覧表!AX25</f>
        <v/>
      </c>
      <c r="C143" s="140" t="str">
        <f>申込一覧表!BI25</f>
        <v/>
      </c>
      <c r="D143" s="140" t="str">
        <f>申込一覧表!AR25</f>
        <v/>
      </c>
      <c r="E143">
        <v>0</v>
      </c>
      <c r="F143" s="137">
        <v>0</v>
      </c>
      <c r="G143" s="140" t="str">
        <f>申込一覧表!BU25</f>
        <v>999:99.99</v>
      </c>
    </row>
    <row r="144" spans="1:7" x14ac:dyDescent="0.15">
      <c r="A144" s="140" t="str">
        <f>IF(申込一覧表!N26="","",申込一覧表!AO26)</f>
        <v/>
      </c>
      <c r="B144" s="140" t="str">
        <f>申込一覧表!AX26</f>
        <v/>
      </c>
      <c r="C144" s="140" t="str">
        <f>申込一覧表!BI26</f>
        <v/>
      </c>
      <c r="D144" s="140" t="str">
        <f>申込一覧表!AR26</f>
        <v/>
      </c>
      <c r="E144">
        <v>0</v>
      </c>
      <c r="F144" s="137">
        <v>0</v>
      </c>
      <c r="G144" s="140" t="str">
        <f>申込一覧表!BU26</f>
        <v>999:99.99</v>
      </c>
    </row>
    <row r="145" spans="1:7" x14ac:dyDescent="0.15">
      <c r="A145" s="140" t="str">
        <f>IF(申込一覧表!N27="","",申込一覧表!AO27)</f>
        <v/>
      </c>
      <c r="B145" s="140" t="str">
        <f>申込一覧表!AX27</f>
        <v/>
      </c>
      <c r="C145" s="140" t="str">
        <f>申込一覧表!BI27</f>
        <v/>
      </c>
      <c r="D145" s="140" t="str">
        <f>申込一覧表!AR27</f>
        <v/>
      </c>
      <c r="E145">
        <v>0</v>
      </c>
      <c r="F145" s="137">
        <v>0</v>
      </c>
      <c r="G145" s="140" t="str">
        <f>申込一覧表!BU27</f>
        <v>999:99.99</v>
      </c>
    </row>
    <row r="146" spans="1:7" x14ac:dyDescent="0.15">
      <c r="A146" s="140" t="str">
        <f>IF(申込一覧表!N28="","",申込一覧表!AO28)</f>
        <v/>
      </c>
      <c r="B146" s="140" t="str">
        <f>申込一覧表!AX28</f>
        <v/>
      </c>
      <c r="C146" s="140" t="str">
        <f>申込一覧表!BI28</f>
        <v/>
      </c>
      <c r="D146" s="140" t="str">
        <f>申込一覧表!AR28</f>
        <v/>
      </c>
      <c r="E146">
        <v>0</v>
      </c>
      <c r="F146" s="137">
        <v>0</v>
      </c>
      <c r="G146" s="140" t="str">
        <f>申込一覧表!BU28</f>
        <v>999:99.99</v>
      </c>
    </row>
    <row r="147" spans="1:7" x14ac:dyDescent="0.15">
      <c r="A147" s="140" t="str">
        <f>IF(申込一覧表!N29="","",申込一覧表!AO29)</f>
        <v/>
      </c>
      <c r="B147" s="140" t="str">
        <f>申込一覧表!AX29</f>
        <v/>
      </c>
      <c r="C147" s="140" t="str">
        <f>申込一覧表!BI29</f>
        <v/>
      </c>
      <c r="D147" s="140" t="str">
        <f>申込一覧表!AR29</f>
        <v/>
      </c>
      <c r="E147">
        <v>0</v>
      </c>
      <c r="F147" s="137">
        <v>0</v>
      </c>
      <c r="G147" s="140" t="str">
        <f>申込一覧表!BU29</f>
        <v>999:99.99</v>
      </c>
    </row>
    <row r="148" spans="1:7" x14ac:dyDescent="0.15">
      <c r="A148" s="140" t="str">
        <f>IF(申込一覧表!N30="","",申込一覧表!AO30)</f>
        <v/>
      </c>
      <c r="B148" s="140" t="str">
        <f>申込一覧表!AX30</f>
        <v/>
      </c>
      <c r="C148" s="140" t="str">
        <f>申込一覧表!BI30</f>
        <v/>
      </c>
      <c r="D148" s="140" t="str">
        <f>申込一覧表!AR30</f>
        <v/>
      </c>
      <c r="E148">
        <v>0</v>
      </c>
      <c r="F148" s="137">
        <v>0</v>
      </c>
      <c r="G148" s="140" t="str">
        <f>申込一覧表!BU30</f>
        <v>999:99.99</v>
      </c>
    </row>
    <row r="149" spans="1:7" x14ac:dyDescent="0.15">
      <c r="A149" s="140" t="str">
        <f>IF(申込一覧表!N31="","",申込一覧表!AO31)</f>
        <v/>
      </c>
      <c r="B149" s="140" t="str">
        <f>申込一覧表!AX31</f>
        <v/>
      </c>
      <c r="C149" s="140" t="str">
        <f>申込一覧表!BI31</f>
        <v/>
      </c>
      <c r="D149" s="140" t="str">
        <f>申込一覧表!AR31</f>
        <v/>
      </c>
      <c r="E149">
        <v>0</v>
      </c>
      <c r="F149" s="137">
        <v>0</v>
      </c>
      <c r="G149" s="140" t="str">
        <f>申込一覧表!BU31</f>
        <v>999:99.99</v>
      </c>
    </row>
    <row r="150" spans="1:7" x14ac:dyDescent="0.15">
      <c r="A150" s="140" t="str">
        <f>IF(申込一覧表!N32="","",申込一覧表!AO32)</f>
        <v/>
      </c>
      <c r="B150" s="140" t="str">
        <f>申込一覧表!AX32</f>
        <v/>
      </c>
      <c r="C150" s="140" t="str">
        <f>申込一覧表!BI32</f>
        <v/>
      </c>
      <c r="D150" s="140" t="str">
        <f>申込一覧表!AR32</f>
        <v/>
      </c>
      <c r="E150">
        <v>0</v>
      </c>
      <c r="F150" s="137">
        <v>0</v>
      </c>
      <c r="G150" s="140" t="str">
        <f>申込一覧表!BU32</f>
        <v>999:99.99</v>
      </c>
    </row>
    <row r="151" spans="1:7" x14ac:dyDescent="0.15">
      <c r="A151" s="140" t="str">
        <f>IF(申込一覧表!N33="","",申込一覧表!AO33)</f>
        <v/>
      </c>
      <c r="B151" s="140" t="str">
        <f>申込一覧表!AX33</f>
        <v/>
      </c>
      <c r="C151" s="140" t="str">
        <f>申込一覧表!BI33</f>
        <v/>
      </c>
      <c r="D151" s="140" t="str">
        <f>申込一覧表!AR33</f>
        <v/>
      </c>
      <c r="E151">
        <v>0</v>
      </c>
      <c r="F151" s="137">
        <v>0</v>
      </c>
      <c r="G151" s="140" t="str">
        <f>申込一覧表!BU33</f>
        <v>999:99.99</v>
      </c>
    </row>
    <row r="152" spans="1:7" x14ac:dyDescent="0.15">
      <c r="A152" s="140" t="str">
        <f>IF(申込一覧表!N34="","",申込一覧表!AO34)</f>
        <v/>
      </c>
      <c r="B152" s="140" t="str">
        <f>申込一覧表!AX34</f>
        <v/>
      </c>
      <c r="C152" s="140" t="str">
        <f>申込一覧表!BI34</f>
        <v/>
      </c>
      <c r="D152" s="140" t="str">
        <f>申込一覧表!AR34</f>
        <v/>
      </c>
      <c r="E152">
        <v>0</v>
      </c>
      <c r="F152" s="137">
        <v>0</v>
      </c>
      <c r="G152" s="140" t="str">
        <f>申込一覧表!BU34</f>
        <v>999:99.99</v>
      </c>
    </row>
    <row r="153" spans="1:7" x14ac:dyDescent="0.15">
      <c r="A153" s="140" t="str">
        <f>IF(申込一覧表!N35="","",申込一覧表!AO35)</f>
        <v/>
      </c>
      <c r="B153" s="140" t="str">
        <f>申込一覧表!AX35</f>
        <v/>
      </c>
      <c r="C153" s="140" t="str">
        <f>申込一覧表!BI35</f>
        <v/>
      </c>
      <c r="D153" s="140" t="str">
        <f>申込一覧表!AR35</f>
        <v/>
      </c>
      <c r="E153">
        <v>0</v>
      </c>
      <c r="F153" s="137">
        <v>0</v>
      </c>
      <c r="G153" s="140" t="str">
        <f>申込一覧表!BU35</f>
        <v>999:99.99</v>
      </c>
    </row>
    <row r="154" spans="1:7" x14ac:dyDescent="0.15">
      <c r="A154" s="140" t="str">
        <f>IF(申込一覧表!N36="","",申込一覧表!AO36)</f>
        <v/>
      </c>
      <c r="B154" s="140" t="str">
        <f>申込一覧表!AX36</f>
        <v/>
      </c>
      <c r="C154" s="140" t="str">
        <f>申込一覧表!BI36</f>
        <v/>
      </c>
      <c r="D154" s="140" t="str">
        <f>申込一覧表!AR36</f>
        <v/>
      </c>
      <c r="E154">
        <v>0</v>
      </c>
      <c r="F154" s="137">
        <v>0</v>
      </c>
      <c r="G154" s="140" t="str">
        <f>申込一覧表!BU36</f>
        <v>999:99.99</v>
      </c>
    </row>
    <row r="155" spans="1:7" x14ac:dyDescent="0.15">
      <c r="A155" s="140" t="str">
        <f>IF(申込一覧表!N37="","",申込一覧表!AO37)</f>
        <v/>
      </c>
      <c r="B155" s="140" t="str">
        <f>申込一覧表!AX37</f>
        <v/>
      </c>
      <c r="C155" s="140" t="str">
        <f>申込一覧表!BI37</f>
        <v/>
      </c>
      <c r="D155" s="140" t="str">
        <f>申込一覧表!AR37</f>
        <v/>
      </c>
      <c r="E155">
        <v>0</v>
      </c>
      <c r="F155" s="137">
        <v>0</v>
      </c>
      <c r="G155" s="140" t="str">
        <f>申込一覧表!BU37</f>
        <v>999:99.99</v>
      </c>
    </row>
    <row r="156" spans="1:7" x14ac:dyDescent="0.15">
      <c r="A156" s="140" t="str">
        <f>IF(申込一覧表!N38="","",申込一覧表!AO38)</f>
        <v/>
      </c>
      <c r="B156" s="140" t="str">
        <f>申込一覧表!AX38</f>
        <v/>
      </c>
      <c r="C156" s="140" t="str">
        <f>申込一覧表!BI38</f>
        <v/>
      </c>
      <c r="D156" s="140" t="str">
        <f>申込一覧表!AR38</f>
        <v/>
      </c>
      <c r="E156">
        <v>0</v>
      </c>
      <c r="F156" s="137">
        <v>0</v>
      </c>
      <c r="G156" s="140" t="str">
        <f>申込一覧表!BU38</f>
        <v>999:99.99</v>
      </c>
    </row>
    <row r="157" spans="1:7" x14ac:dyDescent="0.15">
      <c r="A157" s="140" t="str">
        <f>IF(申込一覧表!N39="","",申込一覧表!AO39)</f>
        <v/>
      </c>
      <c r="B157" s="140" t="str">
        <f>申込一覧表!AX39</f>
        <v/>
      </c>
      <c r="C157" s="140" t="str">
        <f>申込一覧表!BI39</f>
        <v/>
      </c>
      <c r="D157" s="140" t="str">
        <f>申込一覧表!AR39</f>
        <v/>
      </c>
      <c r="E157">
        <v>0</v>
      </c>
      <c r="F157" s="137">
        <v>0</v>
      </c>
      <c r="G157" s="140" t="str">
        <f>申込一覧表!BU39</f>
        <v>999:99.99</v>
      </c>
    </row>
    <row r="158" spans="1:7" x14ac:dyDescent="0.15">
      <c r="A158" s="140" t="str">
        <f>IF(申込一覧表!N40="","",申込一覧表!AO40)</f>
        <v/>
      </c>
      <c r="B158" s="140" t="str">
        <f>申込一覧表!AX40</f>
        <v/>
      </c>
      <c r="C158" s="140" t="str">
        <f>申込一覧表!BI40</f>
        <v/>
      </c>
      <c r="D158" s="140" t="str">
        <f>申込一覧表!AR40</f>
        <v/>
      </c>
      <c r="E158">
        <v>0</v>
      </c>
      <c r="F158" s="137">
        <v>0</v>
      </c>
      <c r="G158" s="140" t="str">
        <f>申込一覧表!BU40</f>
        <v>999:99.99</v>
      </c>
    </row>
    <row r="159" spans="1:7" x14ac:dyDescent="0.15">
      <c r="A159" s="140" t="str">
        <f>IF(申込一覧表!N41="","",申込一覧表!AO41)</f>
        <v/>
      </c>
      <c r="B159" s="140" t="str">
        <f>申込一覧表!AX41</f>
        <v/>
      </c>
      <c r="C159" s="140" t="str">
        <f>申込一覧表!BI41</f>
        <v/>
      </c>
      <c r="D159" s="140" t="str">
        <f>申込一覧表!AR41</f>
        <v/>
      </c>
      <c r="E159">
        <v>0</v>
      </c>
      <c r="F159" s="137">
        <v>0</v>
      </c>
      <c r="G159" s="140" t="str">
        <f>申込一覧表!BU41</f>
        <v>999:99.99</v>
      </c>
    </row>
    <row r="160" spans="1:7" x14ac:dyDescent="0.15">
      <c r="A160" s="140" t="str">
        <f>IF(申込一覧表!N42="","",申込一覧表!AO42)</f>
        <v/>
      </c>
      <c r="B160" s="140" t="str">
        <f>申込一覧表!AX42</f>
        <v/>
      </c>
      <c r="C160" s="140" t="str">
        <f>申込一覧表!BI42</f>
        <v/>
      </c>
      <c r="D160" s="140" t="str">
        <f>申込一覧表!AR42</f>
        <v/>
      </c>
      <c r="E160">
        <v>0</v>
      </c>
      <c r="F160" s="137">
        <v>0</v>
      </c>
      <c r="G160" s="140" t="str">
        <f>申込一覧表!BU42</f>
        <v>999:99.99</v>
      </c>
    </row>
    <row r="161" spans="1:7" x14ac:dyDescent="0.15">
      <c r="A161" s="140" t="str">
        <f>IF(申込一覧表!N43="","",申込一覧表!AO43)</f>
        <v/>
      </c>
      <c r="B161" s="140" t="str">
        <f>申込一覧表!AX43</f>
        <v/>
      </c>
      <c r="C161" s="140" t="str">
        <f>申込一覧表!BI43</f>
        <v/>
      </c>
      <c r="D161" s="140" t="str">
        <f>申込一覧表!AR43</f>
        <v/>
      </c>
      <c r="E161">
        <v>0</v>
      </c>
      <c r="F161" s="137">
        <v>0</v>
      </c>
      <c r="G161" s="140" t="str">
        <f>申込一覧表!BU43</f>
        <v>999:99.99</v>
      </c>
    </row>
    <row r="162" spans="1:7" x14ac:dyDescent="0.15">
      <c r="A162" s="140" t="str">
        <f>IF(申込一覧表!N44="","",申込一覧表!AO44)</f>
        <v/>
      </c>
      <c r="B162" s="140" t="str">
        <f>申込一覧表!AX44</f>
        <v/>
      </c>
      <c r="C162" s="140" t="str">
        <f>申込一覧表!BI44</f>
        <v/>
      </c>
      <c r="D162" s="140" t="str">
        <f>申込一覧表!AR44</f>
        <v/>
      </c>
      <c r="E162">
        <v>0</v>
      </c>
      <c r="F162" s="137">
        <v>0</v>
      </c>
      <c r="G162" s="140" t="str">
        <f>申込一覧表!BU44</f>
        <v>999:99.99</v>
      </c>
    </row>
    <row r="163" spans="1:7" x14ac:dyDescent="0.15">
      <c r="A163" s="140" t="str">
        <f>IF(申込一覧表!N45="","",申込一覧表!AO45)</f>
        <v/>
      </c>
      <c r="B163" s="140" t="str">
        <f>申込一覧表!AX45</f>
        <v/>
      </c>
      <c r="C163" s="140" t="str">
        <f>申込一覧表!BI45</f>
        <v/>
      </c>
      <c r="D163" s="140" t="str">
        <f>申込一覧表!AR45</f>
        <v/>
      </c>
      <c r="E163">
        <v>0</v>
      </c>
      <c r="F163" s="137">
        <v>0</v>
      </c>
      <c r="G163" s="140" t="str">
        <f>申込一覧表!BU45</f>
        <v>999:99.99</v>
      </c>
    </row>
    <row r="164" spans="1:7" x14ac:dyDescent="0.15">
      <c r="A164" s="140" t="str">
        <f>IF(申込一覧表!N46="","",申込一覧表!AO46)</f>
        <v/>
      </c>
      <c r="B164" s="140" t="str">
        <f>申込一覧表!AX46</f>
        <v/>
      </c>
      <c r="C164" s="140" t="str">
        <f>申込一覧表!BI46</f>
        <v/>
      </c>
      <c r="D164" s="140" t="str">
        <f>申込一覧表!AR46</f>
        <v/>
      </c>
      <c r="E164">
        <v>0</v>
      </c>
      <c r="F164" s="137">
        <v>0</v>
      </c>
      <c r="G164" s="140" t="str">
        <f>申込一覧表!BU46</f>
        <v>999:99.99</v>
      </c>
    </row>
    <row r="165" spans="1:7" x14ac:dyDescent="0.15">
      <c r="A165" s="140" t="str">
        <f>IF(申込一覧表!N47="","",申込一覧表!AO47)</f>
        <v/>
      </c>
      <c r="B165" s="140" t="str">
        <f>申込一覧表!AX47</f>
        <v/>
      </c>
      <c r="C165" s="140" t="str">
        <f>申込一覧表!BI47</f>
        <v/>
      </c>
      <c r="D165" s="140" t="str">
        <f>申込一覧表!AR47</f>
        <v/>
      </c>
      <c r="E165">
        <v>0</v>
      </c>
      <c r="F165" s="137">
        <v>0</v>
      </c>
      <c r="G165" s="140" t="str">
        <f>申込一覧表!BU47</f>
        <v>999:99.99</v>
      </c>
    </row>
    <row r="166" spans="1:7" x14ac:dyDescent="0.15">
      <c r="A166" s="140" t="str">
        <f>IF(申込一覧表!N48="","",申込一覧表!AO48)</f>
        <v/>
      </c>
      <c r="B166" s="140" t="str">
        <f>申込一覧表!AX48</f>
        <v/>
      </c>
      <c r="C166" s="140" t="str">
        <f>申込一覧表!BI48</f>
        <v/>
      </c>
      <c r="D166" s="140" t="str">
        <f>申込一覧表!AR48</f>
        <v/>
      </c>
      <c r="E166">
        <v>0</v>
      </c>
      <c r="F166" s="137">
        <v>0</v>
      </c>
      <c r="G166" s="140" t="str">
        <f>申込一覧表!BU48</f>
        <v>999:99.99</v>
      </c>
    </row>
    <row r="167" spans="1:7" x14ac:dyDescent="0.15">
      <c r="A167" s="140" t="str">
        <f>IF(申込一覧表!N49="","",申込一覧表!AO49)</f>
        <v/>
      </c>
      <c r="B167" s="140" t="str">
        <f>申込一覧表!AX49</f>
        <v/>
      </c>
      <c r="C167" s="140" t="str">
        <f>申込一覧表!BI49</f>
        <v/>
      </c>
      <c r="D167" s="140" t="str">
        <f>申込一覧表!AR49</f>
        <v/>
      </c>
      <c r="E167">
        <v>0</v>
      </c>
      <c r="F167" s="137">
        <v>0</v>
      </c>
      <c r="G167" s="140" t="str">
        <f>申込一覧表!BU49</f>
        <v>999:99.99</v>
      </c>
    </row>
    <row r="168" spans="1:7" x14ac:dyDescent="0.15">
      <c r="A168" s="140" t="str">
        <f>IF(申込一覧表!N50="","",申込一覧表!AO50)</f>
        <v/>
      </c>
      <c r="B168" s="140" t="str">
        <f>申込一覧表!AX50</f>
        <v/>
      </c>
      <c r="C168" s="140" t="str">
        <f>申込一覧表!BI50</f>
        <v/>
      </c>
      <c r="D168" s="140" t="str">
        <f>申込一覧表!AR50</f>
        <v/>
      </c>
      <c r="E168">
        <v>0</v>
      </c>
      <c r="F168" s="137">
        <v>0</v>
      </c>
      <c r="G168" s="140" t="str">
        <f>申込一覧表!BU50</f>
        <v>999:99.99</v>
      </c>
    </row>
    <row r="169" spans="1:7" x14ac:dyDescent="0.15">
      <c r="A169" s="140" t="str">
        <f>IF(申込一覧表!N51="","",申込一覧表!AO51)</f>
        <v/>
      </c>
      <c r="B169" s="140" t="str">
        <f>申込一覧表!AX51</f>
        <v/>
      </c>
      <c r="C169" s="140" t="str">
        <f>申込一覧表!BI51</f>
        <v/>
      </c>
      <c r="D169" s="140" t="str">
        <f>申込一覧表!AR51</f>
        <v/>
      </c>
      <c r="E169">
        <v>0</v>
      </c>
      <c r="F169" s="137">
        <v>0</v>
      </c>
      <c r="G169" s="140" t="str">
        <f>申込一覧表!BU51</f>
        <v>999:99.99</v>
      </c>
    </row>
    <row r="170" spans="1:7" x14ac:dyDescent="0.15">
      <c r="A170" s="140" t="str">
        <f>IF(申込一覧表!N52="","",申込一覧表!AO52)</f>
        <v/>
      </c>
      <c r="B170" s="140" t="str">
        <f>申込一覧表!AX52</f>
        <v/>
      </c>
      <c r="C170" s="140" t="str">
        <f>申込一覧表!BI52</f>
        <v/>
      </c>
      <c r="D170" s="140" t="str">
        <f>申込一覧表!AR52</f>
        <v/>
      </c>
      <c r="E170">
        <v>0</v>
      </c>
      <c r="F170" s="137">
        <v>0</v>
      </c>
      <c r="G170" s="140" t="str">
        <f>申込一覧表!BU52</f>
        <v>999:99.99</v>
      </c>
    </row>
    <row r="171" spans="1:7" x14ac:dyDescent="0.15">
      <c r="A171" s="140" t="str">
        <f>IF(申込一覧表!N53="","",申込一覧表!AO53)</f>
        <v/>
      </c>
      <c r="B171" s="140" t="str">
        <f>申込一覧表!AX53</f>
        <v/>
      </c>
      <c r="C171" s="140" t="str">
        <f>申込一覧表!BI53</f>
        <v/>
      </c>
      <c r="D171" s="140" t="str">
        <f>申込一覧表!AR53</f>
        <v/>
      </c>
      <c r="E171">
        <v>0</v>
      </c>
      <c r="F171" s="137">
        <v>0</v>
      </c>
      <c r="G171" s="140" t="str">
        <f>申込一覧表!BU53</f>
        <v>999:99.99</v>
      </c>
    </row>
    <row r="172" spans="1:7" x14ac:dyDescent="0.15">
      <c r="A172" s="140" t="str">
        <f>IF(申込一覧表!N54="","",申込一覧表!AO54)</f>
        <v/>
      </c>
      <c r="B172" s="140" t="str">
        <f>申込一覧表!AX54</f>
        <v/>
      </c>
      <c r="C172" s="140" t="str">
        <f>申込一覧表!BI54</f>
        <v/>
      </c>
      <c r="D172" s="140" t="str">
        <f>申込一覧表!AR54</f>
        <v/>
      </c>
      <c r="E172">
        <v>0</v>
      </c>
      <c r="F172" s="137">
        <v>0</v>
      </c>
      <c r="G172" s="140" t="str">
        <f>申込一覧表!BU54</f>
        <v>999:99.99</v>
      </c>
    </row>
    <row r="173" spans="1:7" x14ac:dyDescent="0.15">
      <c r="A173" s="140" t="str">
        <f>IF(申込一覧表!N55="","",申込一覧表!AO55)</f>
        <v/>
      </c>
      <c r="B173" s="140" t="str">
        <f>申込一覧表!AX55</f>
        <v/>
      </c>
      <c r="C173" s="140" t="str">
        <f>申込一覧表!BI55</f>
        <v/>
      </c>
      <c r="D173" s="140" t="str">
        <f>申込一覧表!AR55</f>
        <v/>
      </c>
      <c r="E173">
        <v>0</v>
      </c>
      <c r="F173" s="137">
        <v>0</v>
      </c>
      <c r="G173" s="140" t="str">
        <f>申込一覧表!BU55</f>
        <v>999:99.99</v>
      </c>
    </row>
    <row r="174" spans="1:7" x14ac:dyDescent="0.15">
      <c r="A174" s="140" t="str">
        <f>IF(申込一覧表!N56="","",申込一覧表!AO56)</f>
        <v/>
      </c>
      <c r="B174" s="140" t="str">
        <f>申込一覧表!AX56</f>
        <v/>
      </c>
      <c r="C174" s="140" t="str">
        <f>申込一覧表!BI56</f>
        <v/>
      </c>
      <c r="D174" s="140" t="str">
        <f>申込一覧表!AR56</f>
        <v/>
      </c>
      <c r="E174">
        <v>0</v>
      </c>
      <c r="F174" s="137">
        <v>0</v>
      </c>
      <c r="G174" s="140" t="str">
        <f>申込一覧表!BU56</f>
        <v>999:99.99</v>
      </c>
    </row>
    <row r="175" spans="1:7" x14ac:dyDescent="0.15">
      <c r="A175" s="140" t="str">
        <f>IF(申込一覧表!N57="","",申込一覧表!AO57)</f>
        <v/>
      </c>
      <c r="B175" s="140" t="str">
        <f>申込一覧表!AX57</f>
        <v/>
      </c>
      <c r="C175" s="140" t="str">
        <f>申込一覧表!BI57</f>
        <v/>
      </c>
      <c r="D175" s="140" t="str">
        <f>申込一覧表!AR57</f>
        <v/>
      </c>
      <c r="E175">
        <v>0</v>
      </c>
      <c r="F175" s="137">
        <v>0</v>
      </c>
      <c r="G175" s="140" t="str">
        <f>申込一覧表!BU57</f>
        <v>999:99.99</v>
      </c>
    </row>
    <row r="176" spans="1:7" x14ac:dyDescent="0.15">
      <c r="A176" s="140" t="str">
        <f>IF(申込一覧表!N58="","",申込一覧表!AO58)</f>
        <v/>
      </c>
      <c r="B176" s="140" t="str">
        <f>申込一覧表!AX58</f>
        <v/>
      </c>
      <c r="C176" s="140" t="str">
        <f>申込一覧表!BI58</f>
        <v/>
      </c>
      <c r="D176" s="140" t="str">
        <f>申込一覧表!AR58</f>
        <v/>
      </c>
      <c r="E176">
        <v>0</v>
      </c>
      <c r="F176" s="137">
        <v>0</v>
      </c>
      <c r="G176" s="140" t="str">
        <f>申込一覧表!BU58</f>
        <v>999:99.99</v>
      </c>
    </row>
    <row r="177" spans="1:7" x14ac:dyDescent="0.15">
      <c r="A177" s="140" t="str">
        <f>IF(申込一覧表!N59="","",申込一覧表!AO59)</f>
        <v/>
      </c>
      <c r="B177" s="140" t="str">
        <f>申込一覧表!AX59</f>
        <v/>
      </c>
      <c r="C177" s="140" t="str">
        <f>申込一覧表!BI59</f>
        <v/>
      </c>
      <c r="D177" s="140" t="str">
        <f>申込一覧表!AR59</f>
        <v/>
      </c>
      <c r="E177">
        <v>0</v>
      </c>
      <c r="F177" s="137">
        <v>0</v>
      </c>
      <c r="G177" s="140" t="str">
        <f>申込一覧表!BU59</f>
        <v>999:99.99</v>
      </c>
    </row>
    <row r="178" spans="1:7" x14ac:dyDescent="0.15">
      <c r="A178" s="140" t="str">
        <f>IF(申込一覧表!N60="","",申込一覧表!AO60)</f>
        <v/>
      </c>
      <c r="B178" s="140" t="str">
        <f>申込一覧表!AX60</f>
        <v/>
      </c>
      <c r="C178" s="140" t="str">
        <f>申込一覧表!BI60</f>
        <v/>
      </c>
      <c r="D178" s="140" t="str">
        <f>申込一覧表!AR60</f>
        <v/>
      </c>
      <c r="E178">
        <v>0</v>
      </c>
      <c r="F178" s="137">
        <v>0</v>
      </c>
      <c r="G178" s="140" t="str">
        <f>申込一覧表!BU60</f>
        <v>999:99.99</v>
      </c>
    </row>
    <row r="179" spans="1:7" x14ac:dyDescent="0.15">
      <c r="A179" s="140" t="str">
        <f>IF(申込一覧表!N61="","",申込一覧表!AO61)</f>
        <v/>
      </c>
      <c r="B179" s="140" t="str">
        <f>申込一覧表!AX61</f>
        <v/>
      </c>
      <c r="C179" s="140" t="str">
        <f>申込一覧表!BI61</f>
        <v/>
      </c>
      <c r="D179" s="140" t="str">
        <f>申込一覧表!AR61</f>
        <v/>
      </c>
      <c r="E179">
        <v>0</v>
      </c>
      <c r="F179" s="137">
        <v>0</v>
      </c>
      <c r="G179" s="140" t="str">
        <f>申込一覧表!BU61</f>
        <v>999:99.99</v>
      </c>
    </row>
    <row r="180" spans="1:7" x14ac:dyDescent="0.15">
      <c r="A180" s="140" t="str">
        <f>IF(申込一覧表!N62="","",申込一覧表!AO62)</f>
        <v/>
      </c>
      <c r="B180" s="140" t="str">
        <f>申込一覧表!AX62</f>
        <v/>
      </c>
      <c r="C180" s="140" t="str">
        <f>申込一覧表!BI62</f>
        <v/>
      </c>
      <c r="D180" s="140" t="str">
        <f>申込一覧表!AR62</f>
        <v/>
      </c>
      <c r="E180">
        <v>0</v>
      </c>
      <c r="F180" s="137">
        <v>0</v>
      </c>
      <c r="G180" s="140" t="str">
        <f>申込一覧表!BU62</f>
        <v>999:99.99</v>
      </c>
    </row>
    <row r="181" spans="1:7" x14ac:dyDescent="0.15">
      <c r="A181" s="140" t="str">
        <f>IF(申込一覧表!N63="","",申込一覧表!AO63)</f>
        <v/>
      </c>
      <c r="B181" s="140" t="str">
        <f>申込一覧表!AX63</f>
        <v/>
      </c>
      <c r="C181" s="140" t="str">
        <f>申込一覧表!BI63</f>
        <v/>
      </c>
      <c r="D181" s="140" t="str">
        <f>申込一覧表!AR63</f>
        <v/>
      </c>
      <c r="E181">
        <v>0</v>
      </c>
      <c r="F181" s="137">
        <v>0</v>
      </c>
      <c r="G181" s="140" t="str">
        <f>申込一覧表!BU63</f>
        <v>999:99.99</v>
      </c>
    </row>
    <row r="182" spans="1:7" x14ac:dyDescent="0.15">
      <c r="A182" s="140" t="str">
        <f>IF(申込一覧表!N64="","",申込一覧表!AO64)</f>
        <v/>
      </c>
      <c r="B182" s="140" t="str">
        <f>申込一覧表!AX64</f>
        <v/>
      </c>
      <c r="C182" s="140" t="str">
        <f>申込一覧表!BI64</f>
        <v/>
      </c>
      <c r="D182" s="140" t="str">
        <f>申込一覧表!AR64</f>
        <v/>
      </c>
      <c r="E182">
        <v>0</v>
      </c>
      <c r="F182" s="137">
        <v>0</v>
      </c>
      <c r="G182" s="140" t="str">
        <f>申込一覧表!BU64</f>
        <v>999:99.99</v>
      </c>
    </row>
    <row r="183" spans="1:7" x14ac:dyDescent="0.15">
      <c r="A183" s="134" t="str">
        <f>IF(申込一覧表!N65="","",申込一覧表!AO65)</f>
        <v/>
      </c>
      <c r="B183" s="134" t="str">
        <f>申込一覧表!AX65</f>
        <v/>
      </c>
      <c r="C183" s="134" t="str">
        <f>申込一覧表!BI65</f>
        <v/>
      </c>
      <c r="D183" s="134" t="str">
        <f>申込一覧表!AR65</f>
        <v/>
      </c>
      <c r="E183" s="134">
        <v>0</v>
      </c>
      <c r="F183" s="138">
        <v>0</v>
      </c>
      <c r="G183" s="134" t="str">
        <f>申込一覧表!BU65</f>
        <v>999:99.99</v>
      </c>
    </row>
    <row r="184" spans="1:7" x14ac:dyDescent="0.15">
      <c r="B184" s="140"/>
      <c r="C184" s="140"/>
      <c r="D184" s="140"/>
      <c r="F184" s="137"/>
      <c r="G184" s="140"/>
    </row>
    <row r="185" spans="1:7" x14ac:dyDescent="0.15">
      <c r="A185" s="134"/>
      <c r="B185" s="134"/>
      <c r="C185" s="134"/>
      <c r="D185" s="134"/>
      <c r="E185" s="134"/>
      <c r="F185" s="138"/>
      <c r="G185" s="134"/>
    </row>
    <row r="186" spans="1:7" x14ac:dyDescent="0.15">
      <c r="A186" t="str">
        <f>IF(申込一覧表!N68="","",申込一覧表!AO68)</f>
        <v/>
      </c>
      <c r="B186" s="140" t="str">
        <f>申込一覧表!AX68</f>
        <v/>
      </c>
      <c r="C186" s="140" t="str">
        <f>申込一覧表!BI68</f>
        <v/>
      </c>
      <c r="D186" s="140" t="str">
        <f>申込一覧表!AR68</f>
        <v/>
      </c>
      <c r="E186">
        <v>0</v>
      </c>
      <c r="F186" s="137">
        <v>5</v>
      </c>
      <c r="G186" s="140" t="str">
        <f>申込一覧表!BU68</f>
        <v>999:99.99</v>
      </c>
    </row>
    <row r="187" spans="1:7" x14ac:dyDescent="0.15">
      <c r="A187" s="140" t="str">
        <f>IF(申込一覧表!N69="","",申込一覧表!AO69)</f>
        <v/>
      </c>
      <c r="B187" s="140" t="str">
        <f>申込一覧表!AX69</f>
        <v/>
      </c>
      <c r="C187" s="140" t="str">
        <f>申込一覧表!BI69</f>
        <v/>
      </c>
      <c r="D187" s="140" t="str">
        <f>申込一覧表!AR69</f>
        <v/>
      </c>
      <c r="E187">
        <v>0</v>
      </c>
      <c r="F187" s="137">
        <v>5</v>
      </c>
      <c r="G187" s="140" t="str">
        <f>申込一覧表!BU69</f>
        <v>999:99.99</v>
      </c>
    </row>
    <row r="188" spans="1:7" x14ac:dyDescent="0.15">
      <c r="A188" s="140" t="str">
        <f>IF(申込一覧表!N70="","",申込一覧表!AO70)</f>
        <v/>
      </c>
      <c r="B188" s="140" t="str">
        <f>申込一覧表!AX70</f>
        <v/>
      </c>
      <c r="C188" s="140" t="str">
        <f>申込一覧表!BI70</f>
        <v/>
      </c>
      <c r="D188" s="140" t="str">
        <f>申込一覧表!AR70</f>
        <v/>
      </c>
      <c r="E188">
        <v>0</v>
      </c>
      <c r="F188" s="137">
        <v>5</v>
      </c>
      <c r="G188" s="140" t="str">
        <f>申込一覧表!BU70</f>
        <v>999:99.99</v>
      </c>
    </row>
    <row r="189" spans="1:7" x14ac:dyDescent="0.15">
      <c r="A189" s="140" t="str">
        <f>IF(申込一覧表!N71="","",申込一覧表!AO71)</f>
        <v/>
      </c>
      <c r="B189" s="140" t="str">
        <f>申込一覧表!AX71</f>
        <v/>
      </c>
      <c r="C189" s="140" t="str">
        <f>申込一覧表!BI71</f>
        <v/>
      </c>
      <c r="D189" s="140" t="str">
        <f>申込一覧表!AR71</f>
        <v/>
      </c>
      <c r="E189">
        <v>0</v>
      </c>
      <c r="F189" s="137">
        <v>5</v>
      </c>
      <c r="G189" s="140" t="str">
        <f>申込一覧表!BU71</f>
        <v>999:99.99</v>
      </c>
    </row>
    <row r="190" spans="1:7" x14ac:dyDescent="0.15">
      <c r="A190" s="140" t="str">
        <f>IF(申込一覧表!N72="","",申込一覧表!AO72)</f>
        <v/>
      </c>
      <c r="B190" s="140" t="str">
        <f>申込一覧表!AX72</f>
        <v/>
      </c>
      <c r="C190" s="140" t="str">
        <f>申込一覧表!BI72</f>
        <v/>
      </c>
      <c r="D190" s="140" t="str">
        <f>申込一覧表!AR72</f>
        <v/>
      </c>
      <c r="E190">
        <v>0</v>
      </c>
      <c r="F190" s="137">
        <v>5</v>
      </c>
      <c r="G190" s="140" t="str">
        <f>申込一覧表!BU72</f>
        <v>999:99.99</v>
      </c>
    </row>
    <row r="191" spans="1:7" x14ac:dyDescent="0.15">
      <c r="A191" s="140" t="str">
        <f>IF(申込一覧表!N73="","",申込一覧表!AO73)</f>
        <v/>
      </c>
      <c r="B191" s="140" t="str">
        <f>申込一覧表!AX73</f>
        <v/>
      </c>
      <c r="C191" s="140" t="str">
        <f>申込一覧表!BI73</f>
        <v/>
      </c>
      <c r="D191" s="140" t="str">
        <f>申込一覧表!AR73</f>
        <v/>
      </c>
      <c r="E191">
        <v>0</v>
      </c>
      <c r="F191" s="137">
        <v>5</v>
      </c>
      <c r="G191" s="140" t="str">
        <f>申込一覧表!BU73</f>
        <v>999:99.99</v>
      </c>
    </row>
    <row r="192" spans="1:7" x14ac:dyDescent="0.15">
      <c r="A192" s="140" t="str">
        <f>IF(申込一覧表!N74="","",申込一覧表!AO74)</f>
        <v/>
      </c>
      <c r="B192" s="140" t="str">
        <f>申込一覧表!AX74</f>
        <v/>
      </c>
      <c r="C192" s="140" t="str">
        <f>申込一覧表!BI74</f>
        <v/>
      </c>
      <c r="D192" s="140" t="str">
        <f>申込一覧表!AR74</f>
        <v/>
      </c>
      <c r="E192">
        <v>0</v>
      </c>
      <c r="F192" s="137">
        <v>5</v>
      </c>
      <c r="G192" s="140" t="str">
        <f>申込一覧表!BU74</f>
        <v>999:99.99</v>
      </c>
    </row>
    <row r="193" spans="1:7" x14ac:dyDescent="0.15">
      <c r="A193" s="140" t="str">
        <f>IF(申込一覧表!N75="","",申込一覧表!AO75)</f>
        <v/>
      </c>
      <c r="B193" s="140" t="str">
        <f>申込一覧表!AX75</f>
        <v/>
      </c>
      <c r="C193" s="140" t="str">
        <f>申込一覧表!BI75</f>
        <v/>
      </c>
      <c r="D193" s="140" t="str">
        <f>申込一覧表!AR75</f>
        <v/>
      </c>
      <c r="E193">
        <v>0</v>
      </c>
      <c r="F193" s="137">
        <v>5</v>
      </c>
      <c r="G193" s="140" t="str">
        <f>申込一覧表!BU75</f>
        <v>999:99.99</v>
      </c>
    </row>
    <row r="194" spans="1:7" x14ac:dyDescent="0.15">
      <c r="A194" s="140" t="str">
        <f>IF(申込一覧表!N76="","",申込一覧表!AO76)</f>
        <v/>
      </c>
      <c r="B194" s="140" t="str">
        <f>申込一覧表!AX76</f>
        <v/>
      </c>
      <c r="C194" s="140" t="str">
        <f>申込一覧表!BI76</f>
        <v/>
      </c>
      <c r="D194" s="140" t="str">
        <f>申込一覧表!AR76</f>
        <v/>
      </c>
      <c r="E194">
        <v>0</v>
      </c>
      <c r="F194" s="137">
        <v>5</v>
      </c>
      <c r="G194" s="140" t="str">
        <f>申込一覧表!BU76</f>
        <v>999:99.99</v>
      </c>
    </row>
    <row r="195" spans="1:7" x14ac:dyDescent="0.15">
      <c r="A195" s="140" t="str">
        <f>IF(申込一覧表!N77="","",申込一覧表!AO77)</f>
        <v/>
      </c>
      <c r="B195" s="140" t="str">
        <f>申込一覧表!AX77</f>
        <v/>
      </c>
      <c r="C195" s="140" t="str">
        <f>申込一覧表!BI77</f>
        <v/>
      </c>
      <c r="D195" s="140" t="str">
        <f>申込一覧表!AR77</f>
        <v/>
      </c>
      <c r="E195">
        <v>0</v>
      </c>
      <c r="F195" s="137">
        <v>5</v>
      </c>
      <c r="G195" s="140" t="str">
        <f>申込一覧表!BU77</f>
        <v>999:99.99</v>
      </c>
    </row>
    <row r="196" spans="1:7" x14ac:dyDescent="0.15">
      <c r="A196" s="140" t="str">
        <f>IF(申込一覧表!N78="","",申込一覧表!AO78)</f>
        <v/>
      </c>
      <c r="B196" s="140" t="str">
        <f>申込一覧表!AX78</f>
        <v/>
      </c>
      <c r="C196" s="140" t="str">
        <f>申込一覧表!BI78</f>
        <v/>
      </c>
      <c r="D196" s="140" t="str">
        <f>申込一覧表!AR78</f>
        <v/>
      </c>
      <c r="E196">
        <v>0</v>
      </c>
      <c r="F196" s="137">
        <v>5</v>
      </c>
      <c r="G196" s="140" t="str">
        <f>申込一覧表!BU78</f>
        <v>999:99.99</v>
      </c>
    </row>
    <row r="197" spans="1:7" x14ac:dyDescent="0.15">
      <c r="A197" s="140" t="str">
        <f>IF(申込一覧表!N79="","",申込一覧表!AO79)</f>
        <v/>
      </c>
      <c r="B197" s="140" t="str">
        <f>申込一覧表!AX79</f>
        <v/>
      </c>
      <c r="C197" s="140" t="str">
        <f>申込一覧表!BI79</f>
        <v/>
      </c>
      <c r="D197" s="140" t="str">
        <f>申込一覧表!AR79</f>
        <v/>
      </c>
      <c r="E197">
        <v>0</v>
      </c>
      <c r="F197" s="137">
        <v>5</v>
      </c>
      <c r="G197" s="140" t="str">
        <f>申込一覧表!BU79</f>
        <v>999:99.99</v>
      </c>
    </row>
    <row r="198" spans="1:7" x14ac:dyDescent="0.15">
      <c r="A198" s="140" t="str">
        <f>IF(申込一覧表!N80="","",申込一覧表!AO80)</f>
        <v/>
      </c>
      <c r="B198" s="140" t="str">
        <f>申込一覧表!AX80</f>
        <v/>
      </c>
      <c r="C198" s="140" t="str">
        <f>申込一覧表!BI80</f>
        <v/>
      </c>
      <c r="D198" s="140" t="str">
        <f>申込一覧表!AR80</f>
        <v/>
      </c>
      <c r="E198">
        <v>0</v>
      </c>
      <c r="F198" s="137">
        <v>5</v>
      </c>
      <c r="G198" s="140" t="str">
        <f>申込一覧表!BU80</f>
        <v>999:99.99</v>
      </c>
    </row>
    <row r="199" spans="1:7" x14ac:dyDescent="0.15">
      <c r="A199" s="140" t="str">
        <f>IF(申込一覧表!N81="","",申込一覧表!AO81)</f>
        <v/>
      </c>
      <c r="B199" s="140" t="str">
        <f>申込一覧表!AX81</f>
        <v/>
      </c>
      <c r="C199" s="140" t="str">
        <f>申込一覧表!BI81</f>
        <v/>
      </c>
      <c r="D199" s="140" t="str">
        <f>申込一覧表!AR81</f>
        <v/>
      </c>
      <c r="E199">
        <v>0</v>
      </c>
      <c r="F199" s="137">
        <v>5</v>
      </c>
      <c r="G199" s="140" t="str">
        <f>申込一覧表!BU81</f>
        <v>999:99.99</v>
      </c>
    </row>
    <row r="200" spans="1:7" x14ac:dyDescent="0.15">
      <c r="A200" s="140" t="str">
        <f>IF(申込一覧表!N82="","",申込一覧表!AO82)</f>
        <v/>
      </c>
      <c r="B200" s="140" t="str">
        <f>申込一覧表!AX82</f>
        <v/>
      </c>
      <c r="C200" s="140" t="str">
        <f>申込一覧表!BI82</f>
        <v/>
      </c>
      <c r="D200" s="140" t="str">
        <f>申込一覧表!AR82</f>
        <v/>
      </c>
      <c r="E200">
        <v>0</v>
      </c>
      <c r="F200" s="137">
        <v>5</v>
      </c>
      <c r="G200" s="140" t="str">
        <f>申込一覧表!BU82</f>
        <v>999:99.99</v>
      </c>
    </row>
    <row r="201" spans="1:7" x14ac:dyDescent="0.15">
      <c r="A201" s="140" t="str">
        <f>IF(申込一覧表!N83="","",申込一覧表!AO83)</f>
        <v/>
      </c>
      <c r="B201" s="140" t="str">
        <f>申込一覧表!AX83</f>
        <v/>
      </c>
      <c r="C201" s="140" t="str">
        <f>申込一覧表!BI83</f>
        <v/>
      </c>
      <c r="D201" s="140" t="str">
        <f>申込一覧表!AR83</f>
        <v/>
      </c>
      <c r="E201">
        <v>0</v>
      </c>
      <c r="F201" s="137">
        <v>5</v>
      </c>
      <c r="G201" s="140" t="str">
        <f>申込一覧表!BU83</f>
        <v>999:99.99</v>
      </c>
    </row>
    <row r="202" spans="1:7" x14ac:dyDescent="0.15">
      <c r="A202" s="140" t="str">
        <f>IF(申込一覧表!N84="","",申込一覧表!AO84)</f>
        <v/>
      </c>
      <c r="B202" s="140" t="str">
        <f>申込一覧表!AX84</f>
        <v/>
      </c>
      <c r="C202" s="140" t="str">
        <f>申込一覧表!BI84</f>
        <v/>
      </c>
      <c r="D202" s="140" t="str">
        <f>申込一覧表!AR84</f>
        <v/>
      </c>
      <c r="E202">
        <v>0</v>
      </c>
      <c r="F202" s="137">
        <v>5</v>
      </c>
      <c r="G202" s="140" t="str">
        <f>申込一覧表!BU84</f>
        <v>999:99.99</v>
      </c>
    </row>
    <row r="203" spans="1:7" x14ac:dyDescent="0.15">
      <c r="A203" s="140" t="str">
        <f>IF(申込一覧表!N85="","",申込一覧表!AO85)</f>
        <v/>
      </c>
      <c r="B203" s="140" t="str">
        <f>申込一覧表!AX85</f>
        <v/>
      </c>
      <c r="C203" s="140" t="str">
        <f>申込一覧表!BI85</f>
        <v/>
      </c>
      <c r="D203" s="140" t="str">
        <f>申込一覧表!AR85</f>
        <v/>
      </c>
      <c r="E203">
        <v>0</v>
      </c>
      <c r="F203" s="137">
        <v>5</v>
      </c>
      <c r="G203" s="140" t="str">
        <f>申込一覧表!BU85</f>
        <v>999:99.99</v>
      </c>
    </row>
    <row r="204" spans="1:7" x14ac:dyDescent="0.15">
      <c r="A204" s="140" t="str">
        <f>IF(申込一覧表!N86="","",申込一覧表!AO86)</f>
        <v/>
      </c>
      <c r="B204" s="140" t="str">
        <f>申込一覧表!AX86</f>
        <v/>
      </c>
      <c r="C204" s="140" t="str">
        <f>申込一覧表!BI86</f>
        <v/>
      </c>
      <c r="D204" s="140" t="str">
        <f>申込一覧表!AR86</f>
        <v/>
      </c>
      <c r="E204">
        <v>0</v>
      </c>
      <c r="F204" s="137">
        <v>5</v>
      </c>
      <c r="G204" s="140" t="str">
        <f>申込一覧表!BU86</f>
        <v>999:99.99</v>
      </c>
    </row>
    <row r="205" spans="1:7" x14ac:dyDescent="0.15">
      <c r="A205" s="140" t="str">
        <f>IF(申込一覧表!N87="","",申込一覧表!AO87)</f>
        <v/>
      </c>
      <c r="B205" s="140" t="str">
        <f>申込一覧表!AX87</f>
        <v/>
      </c>
      <c r="C205" s="140" t="str">
        <f>申込一覧表!BI87</f>
        <v/>
      </c>
      <c r="D205" s="140" t="str">
        <f>申込一覧表!AR87</f>
        <v/>
      </c>
      <c r="E205">
        <v>0</v>
      </c>
      <c r="F205" s="137">
        <v>5</v>
      </c>
      <c r="G205" s="140" t="str">
        <f>申込一覧表!BU87</f>
        <v>999:99.99</v>
      </c>
    </row>
    <row r="206" spans="1:7" x14ac:dyDescent="0.15">
      <c r="A206" s="140" t="str">
        <f>IF(申込一覧表!N88="","",申込一覧表!AO88)</f>
        <v/>
      </c>
      <c r="B206" s="140" t="str">
        <f>申込一覧表!AX88</f>
        <v/>
      </c>
      <c r="C206" s="140" t="str">
        <f>申込一覧表!BI88</f>
        <v/>
      </c>
      <c r="D206" s="140" t="str">
        <f>申込一覧表!AR88</f>
        <v/>
      </c>
      <c r="E206">
        <v>0</v>
      </c>
      <c r="F206" s="137">
        <v>5</v>
      </c>
      <c r="G206" s="140" t="str">
        <f>申込一覧表!BU88</f>
        <v>999:99.99</v>
      </c>
    </row>
    <row r="207" spans="1:7" x14ac:dyDescent="0.15">
      <c r="A207" s="140" t="str">
        <f>IF(申込一覧表!N89="","",申込一覧表!AO89)</f>
        <v/>
      </c>
      <c r="B207" s="140" t="str">
        <f>申込一覧表!AX89</f>
        <v/>
      </c>
      <c r="C207" s="140" t="str">
        <f>申込一覧表!BI89</f>
        <v/>
      </c>
      <c r="D207" s="140" t="str">
        <f>申込一覧表!AR89</f>
        <v/>
      </c>
      <c r="E207">
        <v>0</v>
      </c>
      <c r="F207" s="137">
        <v>5</v>
      </c>
      <c r="G207" s="140" t="str">
        <f>申込一覧表!BU89</f>
        <v>999:99.99</v>
      </c>
    </row>
    <row r="208" spans="1:7" x14ac:dyDescent="0.15">
      <c r="A208" s="140" t="str">
        <f>IF(申込一覧表!N90="","",申込一覧表!AO90)</f>
        <v/>
      </c>
      <c r="B208" s="140" t="str">
        <f>申込一覧表!AX90</f>
        <v/>
      </c>
      <c r="C208" s="140" t="str">
        <f>申込一覧表!BI90</f>
        <v/>
      </c>
      <c r="D208" s="140" t="str">
        <f>申込一覧表!AR90</f>
        <v/>
      </c>
      <c r="E208">
        <v>0</v>
      </c>
      <c r="F208" s="137">
        <v>5</v>
      </c>
      <c r="G208" s="140" t="str">
        <f>申込一覧表!BU90</f>
        <v>999:99.99</v>
      </c>
    </row>
    <row r="209" spans="1:7" x14ac:dyDescent="0.15">
      <c r="A209" s="140" t="str">
        <f>IF(申込一覧表!N91="","",申込一覧表!AO91)</f>
        <v/>
      </c>
      <c r="B209" s="140" t="str">
        <f>申込一覧表!AX91</f>
        <v/>
      </c>
      <c r="C209" s="140" t="str">
        <f>申込一覧表!BI91</f>
        <v/>
      </c>
      <c r="D209" s="140" t="str">
        <f>申込一覧表!AR91</f>
        <v/>
      </c>
      <c r="E209">
        <v>0</v>
      </c>
      <c r="F209" s="137">
        <v>5</v>
      </c>
      <c r="G209" s="140" t="str">
        <f>申込一覧表!BU91</f>
        <v>999:99.99</v>
      </c>
    </row>
    <row r="210" spans="1:7" x14ac:dyDescent="0.15">
      <c r="A210" s="140" t="str">
        <f>IF(申込一覧表!N92="","",申込一覧表!AO92)</f>
        <v/>
      </c>
      <c r="B210" s="140" t="str">
        <f>申込一覧表!AX92</f>
        <v/>
      </c>
      <c r="C210" s="140" t="str">
        <f>申込一覧表!BI92</f>
        <v/>
      </c>
      <c r="D210" s="140" t="str">
        <f>申込一覧表!AR92</f>
        <v/>
      </c>
      <c r="E210">
        <v>0</v>
      </c>
      <c r="F210" s="137">
        <v>5</v>
      </c>
      <c r="G210" s="140" t="str">
        <f>申込一覧表!BU92</f>
        <v>999:99.99</v>
      </c>
    </row>
    <row r="211" spans="1:7" x14ac:dyDescent="0.15">
      <c r="A211" s="140" t="str">
        <f>IF(申込一覧表!N93="","",申込一覧表!AO93)</f>
        <v/>
      </c>
      <c r="B211" s="140" t="str">
        <f>申込一覧表!AX93</f>
        <v/>
      </c>
      <c r="C211" s="140" t="str">
        <f>申込一覧表!BI93</f>
        <v/>
      </c>
      <c r="D211" s="140" t="str">
        <f>申込一覧表!AR93</f>
        <v/>
      </c>
      <c r="E211">
        <v>0</v>
      </c>
      <c r="F211" s="137">
        <v>5</v>
      </c>
      <c r="G211" s="140" t="str">
        <f>申込一覧表!BU93</f>
        <v>999:99.99</v>
      </c>
    </row>
    <row r="212" spans="1:7" x14ac:dyDescent="0.15">
      <c r="A212" s="140" t="str">
        <f>IF(申込一覧表!N94="","",申込一覧表!AO94)</f>
        <v/>
      </c>
      <c r="B212" s="140" t="str">
        <f>申込一覧表!AX94</f>
        <v/>
      </c>
      <c r="C212" s="140" t="str">
        <f>申込一覧表!BI94</f>
        <v/>
      </c>
      <c r="D212" s="140" t="str">
        <f>申込一覧表!AR94</f>
        <v/>
      </c>
      <c r="E212">
        <v>0</v>
      </c>
      <c r="F212" s="137">
        <v>5</v>
      </c>
      <c r="G212" s="140" t="str">
        <f>申込一覧表!BU94</f>
        <v>999:99.99</v>
      </c>
    </row>
    <row r="213" spans="1:7" x14ac:dyDescent="0.15">
      <c r="A213" s="140" t="str">
        <f>IF(申込一覧表!N95="","",申込一覧表!AO95)</f>
        <v/>
      </c>
      <c r="B213" s="140" t="str">
        <f>申込一覧表!AX95</f>
        <v/>
      </c>
      <c r="C213" s="140" t="str">
        <f>申込一覧表!BI95</f>
        <v/>
      </c>
      <c r="D213" s="140" t="str">
        <f>申込一覧表!AR95</f>
        <v/>
      </c>
      <c r="E213">
        <v>0</v>
      </c>
      <c r="F213" s="137">
        <v>5</v>
      </c>
      <c r="G213" s="140" t="str">
        <f>申込一覧表!BU95</f>
        <v>999:99.99</v>
      </c>
    </row>
    <row r="214" spans="1:7" x14ac:dyDescent="0.15">
      <c r="A214" s="140" t="str">
        <f>IF(申込一覧表!N96="","",申込一覧表!AO96)</f>
        <v/>
      </c>
      <c r="B214" s="140" t="str">
        <f>申込一覧表!AX96</f>
        <v/>
      </c>
      <c r="C214" s="140" t="str">
        <f>申込一覧表!BI96</f>
        <v/>
      </c>
      <c r="D214" s="140" t="str">
        <f>申込一覧表!AR96</f>
        <v/>
      </c>
      <c r="E214">
        <v>0</v>
      </c>
      <c r="F214" s="137">
        <v>5</v>
      </c>
      <c r="G214" s="140" t="str">
        <f>申込一覧表!BU96</f>
        <v>999:99.99</v>
      </c>
    </row>
    <row r="215" spans="1:7" x14ac:dyDescent="0.15">
      <c r="A215" s="140" t="str">
        <f>IF(申込一覧表!N97="","",申込一覧表!AO97)</f>
        <v/>
      </c>
      <c r="B215" s="140" t="str">
        <f>申込一覧表!AX97</f>
        <v/>
      </c>
      <c r="C215" s="140" t="str">
        <f>申込一覧表!BI97</f>
        <v/>
      </c>
      <c r="D215" s="140" t="str">
        <f>申込一覧表!AR97</f>
        <v/>
      </c>
      <c r="E215">
        <v>0</v>
      </c>
      <c r="F215" s="137">
        <v>5</v>
      </c>
      <c r="G215" s="140" t="str">
        <f>申込一覧表!BU97</f>
        <v>999:99.99</v>
      </c>
    </row>
    <row r="216" spans="1:7" x14ac:dyDescent="0.15">
      <c r="A216" s="140" t="str">
        <f>IF(申込一覧表!N98="","",申込一覧表!AO98)</f>
        <v/>
      </c>
      <c r="B216" s="140" t="str">
        <f>申込一覧表!AX98</f>
        <v/>
      </c>
      <c r="C216" s="140" t="str">
        <f>申込一覧表!BI98</f>
        <v/>
      </c>
      <c r="D216" s="140" t="str">
        <f>申込一覧表!AR98</f>
        <v/>
      </c>
      <c r="E216">
        <v>0</v>
      </c>
      <c r="F216" s="137">
        <v>5</v>
      </c>
      <c r="G216" s="140" t="str">
        <f>申込一覧表!BU98</f>
        <v>999:99.99</v>
      </c>
    </row>
    <row r="217" spans="1:7" x14ac:dyDescent="0.15">
      <c r="A217" s="140" t="str">
        <f>IF(申込一覧表!N99="","",申込一覧表!AO99)</f>
        <v/>
      </c>
      <c r="B217" s="140" t="str">
        <f>申込一覧表!AX99</f>
        <v/>
      </c>
      <c r="C217" s="140" t="str">
        <f>申込一覧表!BI99</f>
        <v/>
      </c>
      <c r="D217" s="140" t="str">
        <f>申込一覧表!AR99</f>
        <v/>
      </c>
      <c r="E217">
        <v>0</v>
      </c>
      <c r="F217" s="137">
        <v>5</v>
      </c>
      <c r="G217" s="140" t="str">
        <f>申込一覧表!BU99</f>
        <v>999:99.99</v>
      </c>
    </row>
    <row r="218" spans="1:7" x14ac:dyDescent="0.15">
      <c r="A218" s="140" t="str">
        <f>IF(申込一覧表!N100="","",申込一覧表!AO100)</f>
        <v/>
      </c>
      <c r="B218" s="140" t="str">
        <f>申込一覧表!AX100</f>
        <v/>
      </c>
      <c r="C218" s="140" t="str">
        <f>申込一覧表!BI100</f>
        <v/>
      </c>
      <c r="D218" s="140" t="str">
        <f>申込一覧表!AR100</f>
        <v/>
      </c>
      <c r="E218">
        <v>0</v>
      </c>
      <c r="F218" s="137">
        <v>5</v>
      </c>
      <c r="G218" s="140" t="str">
        <f>申込一覧表!BU100</f>
        <v>999:99.99</v>
      </c>
    </row>
    <row r="219" spans="1:7" x14ac:dyDescent="0.15">
      <c r="A219" s="140" t="str">
        <f>IF(申込一覧表!N101="","",申込一覧表!AO101)</f>
        <v/>
      </c>
      <c r="B219" s="140" t="str">
        <f>申込一覧表!AX101</f>
        <v/>
      </c>
      <c r="C219" s="140" t="str">
        <f>申込一覧表!BI101</f>
        <v/>
      </c>
      <c r="D219" s="140" t="str">
        <f>申込一覧表!AR101</f>
        <v/>
      </c>
      <c r="E219">
        <v>0</v>
      </c>
      <c r="F219" s="137">
        <v>5</v>
      </c>
      <c r="G219" s="140" t="str">
        <f>申込一覧表!BU101</f>
        <v>999:99.99</v>
      </c>
    </row>
    <row r="220" spans="1:7" x14ac:dyDescent="0.15">
      <c r="A220" s="140" t="str">
        <f>IF(申込一覧表!N102="","",申込一覧表!AO102)</f>
        <v/>
      </c>
      <c r="B220" s="140" t="str">
        <f>申込一覧表!AX102</f>
        <v/>
      </c>
      <c r="C220" s="140" t="str">
        <f>申込一覧表!BI102</f>
        <v/>
      </c>
      <c r="D220" s="140" t="str">
        <f>申込一覧表!AR102</f>
        <v/>
      </c>
      <c r="E220">
        <v>0</v>
      </c>
      <c r="F220" s="137">
        <v>5</v>
      </c>
      <c r="G220" s="140" t="str">
        <f>申込一覧表!BU102</f>
        <v>999:99.99</v>
      </c>
    </row>
    <row r="221" spans="1:7" x14ac:dyDescent="0.15">
      <c r="A221" s="140" t="str">
        <f>IF(申込一覧表!N103="","",申込一覧表!AO103)</f>
        <v/>
      </c>
      <c r="B221" s="140" t="str">
        <f>申込一覧表!AX103</f>
        <v/>
      </c>
      <c r="C221" s="140" t="str">
        <f>申込一覧表!BI103</f>
        <v/>
      </c>
      <c r="D221" s="140" t="str">
        <f>申込一覧表!AR103</f>
        <v/>
      </c>
      <c r="E221">
        <v>0</v>
      </c>
      <c r="F221" s="137">
        <v>5</v>
      </c>
      <c r="G221" s="140" t="str">
        <f>申込一覧表!BU103</f>
        <v>999:99.99</v>
      </c>
    </row>
    <row r="222" spans="1:7" x14ac:dyDescent="0.15">
      <c r="A222" s="140" t="str">
        <f>IF(申込一覧表!N104="","",申込一覧表!AO104)</f>
        <v/>
      </c>
      <c r="B222" s="140" t="str">
        <f>申込一覧表!AX104</f>
        <v/>
      </c>
      <c r="C222" s="140" t="str">
        <f>申込一覧表!BI104</f>
        <v/>
      </c>
      <c r="D222" s="140" t="str">
        <f>申込一覧表!AR104</f>
        <v/>
      </c>
      <c r="E222">
        <v>0</v>
      </c>
      <c r="F222" s="137">
        <v>5</v>
      </c>
      <c r="G222" s="140" t="str">
        <f>申込一覧表!BU104</f>
        <v>999:99.99</v>
      </c>
    </row>
    <row r="223" spans="1:7" x14ac:dyDescent="0.15">
      <c r="A223" s="140" t="str">
        <f>IF(申込一覧表!N105="","",申込一覧表!AO105)</f>
        <v/>
      </c>
      <c r="B223" s="140" t="str">
        <f>申込一覧表!AX105</f>
        <v/>
      </c>
      <c r="C223" s="140" t="str">
        <f>申込一覧表!BI105</f>
        <v/>
      </c>
      <c r="D223" s="140" t="str">
        <f>申込一覧表!AR105</f>
        <v/>
      </c>
      <c r="E223">
        <v>0</v>
      </c>
      <c r="F223" s="137">
        <v>5</v>
      </c>
      <c r="G223" s="140" t="str">
        <f>申込一覧表!BU105</f>
        <v>999:99.99</v>
      </c>
    </row>
    <row r="224" spans="1:7" x14ac:dyDescent="0.15">
      <c r="A224" s="140" t="str">
        <f>IF(申込一覧表!N106="","",申込一覧表!AO106)</f>
        <v/>
      </c>
      <c r="B224" s="140" t="str">
        <f>申込一覧表!AX106</f>
        <v/>
      </c>
      <c r="C224" s="140" t="str">
        <f>申込一覧表!BI106</f>
        <v/>
      </c>
      <c r="D224" s="140" t="str">
        <f>申込一覧表!AR106</f>
        <v/>
      </c>
      <c r="E224">
        <v>0</v>
      </c>
      <c r="F224" s="137">
        <v>5</v>
      </c>
      <c r="G224" s="140" t="str">
        <f>申込一覧表!BU106</f>
        <v>999:99.99</v>
      </c>
    </row>
    <row r="225" spans="1:7" x14ac:dyDescent="0.15">
      <c r="A225" s="140" t="str">
        <f>IF(申込一覧表!N107="","",申込一覧表!AO107)</f>
        <v/>
      </c>
      <c r="B225" s="140" t="str">
        <f>申込一覧表!AX107</f>
        <v/>
      </c>
      <c r="C225" s="140" t="str">
        <f>申込一覧表!BI107</f>
        <v/>
      </c>
      <c r="D225" s="140" t="str">
        <f>申込一覧表!AR107</f>
        <v/>
      </c>
      <c r="E225">
        <v>0</v>
      </c>
      <c r="F225" s="137">
        <v>5</v>
      </c>
      <c r="G225" s="140" t="str">
        <f>申込一覧表!BU107</f>
        <v>999:99.99</v>
      </c>
    </row>
    <row r="226" spans="1:7" x14ac:dyDescent="0.15">
      <c r="A226" s="140" t="str">
        <f>IF(申込一覧表!N108="","",申込一覧表!AO108)</f>
        <v/>
      </c>
      <c r="B226" s="140" t="str">
        <f>申込一覧表!AX108</f>
        <v/>
      </c>
      <c r="C226" s="140" t="str">
        <f>申込一覧表!BI108</f>
        <v/>
      </c>
      <c r="D226" s="140" t="str">
        <f>申込一覧表!AR108</f>
        <v/>
      </c>
      <c r="E226">
        <v>0</v>
      </c>
      <c r="F226" s="137">
        <v>5</v>
      </c>
      <c r="G226" s="140" t="str">
        <f>申込一覧表!BU108</f>
        <v>999:99.99</v>
      </c>
    </row>
    <row r="227" spans="1:7" x14ac:dyDescent="0.15">
      <c r="A227" s="140" t="str">
        <f>IF(申込一覧表!N109="","",申込一覧表!AO109)</f>
        <v/>
      </c>
      <c r="B227" s="140" t="str">
        <f>申込一覧表!AX109</f>
        <v/>
      </c>
      <c r="C227" s="140" t="str">
        <f>申込一覧表!BI109</f>
        <v/>
      </c>
      <c r="D227" s="140" t="str">
        <f>申込一覧表!AR109</f>
        <v/>
      </c>
      <c r="E227">
        <v>0</v>
      </c>
      <c r="F227" s="137">
        <v>5</v>
      </c>
      <c r="G227" s="140" t="str">
        <f>申込一覧表!BU109</f>
        <v>999:99.99</v>
      </c>
    </row>
    <row r="228" spans="1:7" x14ac:dyDescent="0.15">
      <c r="A228" s="140" t="str">
        <f>IF(申込一覧表!N110="","",申込一覧表!AO110)</f>
        <v/>
      </c>
      <c r="B228" s="140" t="str">
        <f>申込一覧表!AX110</f>
        <v/>
      </c>
      <c r="C228" s="140" t="str">
        <f>申込一覧表!BI110</f>
        <v/>
      </c>
      <c r="D228" s="140" t="str">
        <f>申込一覧表!AR110</f>
        <v/>
      </c>
      <c r="E228">
        <v>0</v>
      </c>
      <c r="F228" s="137">
        <v>5</v>
      </c>
      <c r="G228" s="140" t="str">
        <f>申込一覧表!BU110</f>
        <v>999:99.99</v>
      </c>
    </row>
    <row r="229" spans="1:7" x14ac:dyDescent="0.15">
      <c r="A229" s="140" t="str">
        <f>IF(申込一覧表!N111="","",申込一覧表!AO111)</f>
        <v/>
      </c>
      <c r="B229" s="140" t="str">
        <f>申込一覧表!AX111</f>
        <v/>
      </c>
      <c r="C229" s="140" t="str">
        <f>申込一覧表!BI111</f>
        <v/>
      </c>
      <c r="D229" s="140" t="str">
        <f>申込一覧表!AR111</f>
        <v/>
      </c>
      <c r="E229">
        <v>0</v>
      </c>
      <c r="F229" s="137">
        <v>5</v>
      </c>
      <c r="G229" s="140" t="str">
        <f>申込一覧表!BU111</f>
        <v>999:99.99</v>
      </c>
    </row>
    <row r="230" spans="1:7" x14ac:dyDescent="0.15">
      <c r="A230" s="140" t="str">
        <f>IF(申込一覧表!N112="","",申込一覧表!AO112)</f>
        <v/>
      </c>
      <c r="B230" s="140" t="str">
        <f>申込一覧表!AX112</f>
        <v/>
      </c>
      <c r="C230" s="140" t="str">
        <f>申込一覧表!BI112</f>
        <v/>
      </c>
      <c r="D230" s="140" t="str">
        <f>申込一覧表!AR112</f>
        <v/>
      </c>
      <c r="E230">
        <v>0</v>
      </c>
      <c r="F230" s="137">
        <v>5</v>
      </c>
      <c r="G230" s="140" t="str">
        <f>申込一覧表!BU112</f>
        <v>999:99.99</v>
      </c>
    </row>
    <row r="231" spans="1:7" x14ac:dyDescent="0.15">
      <c r="A231" s="140" t="str">
        <f>IF(申込一覧表!N113="","",申込一覧表!AO113)</f>
        <v/>
      </c>
      <c r="B231" s="140" t="str">
        <f>申込一覧表!AX113</f>
        <v/>
      </c>
      <c r="C231" s="140" t="str">
        <f>申込一覧表!BI113</f>
        <v/>
      </c>
      <c r="D231" s="140" t="str">
        <f>申込一覧表!AR113</f>
        <v/>
      </c>
      <c r="E231">
        <v>0</v>
      </c>
      <c r="F231" s="137">
        <v>5</v>
      </c>
      <c r="G231" s="140" t="str">
        <f>申込一覧表!BU113</f>
        <v>999:99.99</v>
      </c>
    </row>
    <row r="232" spans="1:7" x14ac:dyDescent="0.15">
      <c r="A232" s="140" t="str">
        <f>IF(申込一覧表!N114="","",申込一覧表!AO114)</f>
        <v/>
      </c>
      <c r="B232" s="140" t="str">
        <f>申込一覧表!AX114</f>
        <v/>
      </c>
      <c r="C232" s="140" t="str">
        <f>申込一覧表!BI114</f>
        <v/>
      </c>
      <c r="D232" s="140" t="str">
        <f>申込一覧表!AR114</f>
        <v/>
      </c>
      <c r="E232">
        <v>0</v>
      </c>
      <c r="F232" s="137">
        <v>5</v>
      </c>
      <c r="G232" s="140" t="str">
        <f>申込一覧表!BU114</f>
        <v>999:99.99</v>
      </c>
    </row>
    <row r="233" spans="1:7" x14ac:dyDescent="0.15">
      <c r="A233" s="140" t="str">
        <f>IF(申込一覧表!N115="","",申込一覧表!AO115)</f>
        <v/>
      </c>
      <c r="B233" s="140" t="str">
        <f>申込一覧表!AX115</f>
        <v/>
      </c>
      <c r="C233" s="140" t="str">
        <f>申込一覧表!BI115</f>
        <v/>
      </c>
      <c r="D233" s="140" t="str">
        <f>申込一覧表!AR115</f>
        <v/>
      </c>
      <c r="E233">
        <v>0</v>
      </c>
      <c r="F233" s="137">
        <v>5</v>
      </c>
      <c r="G233" s="140" t="str">
        <f>申込一覧表!BU115</f>
        <v>999:99.99</v>
      </c>
    </row>
    <row r="234" spans="1:7" x14ac:dyDescent="0.15">
      <c r="A234" s="140" t="str">
        <f>IF(申込一覧表!N116="","",申込一覧表!AO116)</f>
        <v/>
      </c>
      <c r="B234" s="140" t="str">
        <f>申込一覧表!AX116</f>
        <v/>
      </c>
      <c r="C234" s="140" t="str">
        <f>申込一覧表!BI116</f>
        <v/>
      </c>
      <c r="D234" s="140" t="str">
        <f>申込一覧表!AR116</f>
        <v/>
      </c>
      <c r="E234">
        <v>0</v>
      </c>
      <c r="F234" s="137">
        <v>5</v>
      </c>
      <c r="G234" s="140" t="str">
        <f>申込一覧表!BU116</f>
        <v>999:99.99</v>
      </c>
    </row>
    <row r="235" spans="1:7" x14ac:dyDescent="0.15">
      <c r="A235" s="140" t="str">
        <f>IF(申込一覧表!N117="","",申込一覧表!AO117)</f>
        <v/>
      </c>
      <c r="B235" s="140" t="str">
        <f>申込一覧表!AX117</f>
        <v/>
      </c>
      <c r="C235" s="140" t="str">
        <f>申込一覧表!BI117</f>
        <v/>
      </c>
      <c r="D235" s="140" t="str">
        <f>申込一覧表!AR117</f>
        <v/>
      </c>
      <c r="E235">
        <v>0</v>
      </c>
      <c r="F235" s="137">
        <v>5</v>
      </c>
      <c r="G235" s="140" t="str">
        <f>申込一覧表!BU117</f>
        <v>999:99.99</v>
      </c>
    </row>
    <row r="236" spans="1:7" x14ac:dyDescent="0.15">
      <c r="A236" s="140" t="str">
        <f>IF(申込一覧表!N118="","",申込一覧表!AO118)</f>
        <v/>
      </c>
      <c r="B236" s="140" t="str">
        <f>申込一覧表!AX118</f>
        <v/>
      </c>
      <c r="C236" s="140" t="str">
        <f>申込一覧表!BI118</f>
        <v/>
      </c>
      <c r="D236" s="140" t="str">
        <f>申込一覧表!AR118</f>
        <v/>
      </c>
      <c r="E236">
        <v>0</v>
      </c>
      <c r="F236" s="137">
        <v>5</v>
      </c>
      <c r="G236" s="140" t="str">
        <f>申込一覧表!BU118</f>
        <v>999:99.99</v>
      </c>
    </row>
    <row r="237" spans="1:7" x14ac:dyDescent="0.15">
      <c r="A237" s="140" t="str">
        <f>IF(申込一覧表!N119="","",申込一覧表!AO119)</f>
        <v/>
      </c>
      <c r="B237" s="140" t="str">
        <f>申込一覧表!AX119</f>
        <v/>
      </c>
      <c r="C237" s="140" t="str">
        <f>申込一覧表!BI119</f>
        <v/>
      </c>
      <c r="D237" s="140" t="str">
        <f>申込一覧表!AR119</f>
        <v/>
      </c>
      <c r="E237">
        <v>0</v>
      </c>
      <c r="F237" s="137">
        <v>5</v>
      </c>
      <c r="G237" s="140" t="str">
        <f>申込一覧表!BU119</f>
        <v>999:99.99</v>
      </c>
    </row>
    <row r="238" spans="1:7" x14ac:dyDescent="0.15">
      <c r="A238" s="140" t="str">
        <f>IF(申込一覧表!N120="","",申込一覧表!AO120)</f>
        <v/>
      </c>
      <c r="B238" s="140" t="str">
        <f>申込一覧表!AX120</f>
        <v/>
      </c>
      <c r="C238" s="140" t="str">
        <f>申込一覧表!BI120</f>
        <v/>
      </c>
      <c r="D238" s="140" t="str">
        <f>申込一覧表!AR120</f>
        <v/>
      </c>
      <c r="E238">
        <v>0</v>
      </c>
      <c r="F238" s="137">
        <v>5</v>
      </c>
      <c r="G238" s="140" t="str">
        <f>申込一覧表!BU120</f>
        <v>999:99.99</v>
      </c>
    </row>
    <row r="239" spans="1:7" x14ac:dyDescent="0.15">
      <c r="A239" s="140" t="str">
        <f>IF(申込一覧表!N121="","",申込一覧表!AO121)</f>
        <v/>
      </c>
      <c r="B239" s="140" t="str">
        <f>申込一覧表!AX121</f>
        <v/>
      </c>
      <c r="C239" s="140" t="str">
        <f>申込一覧表!BI121</f>
        <v/>
      </c>
      <c r="D239" s="140" t="str">
        <f>申込一覧表!AR121</f>
        <v/>
      </c>
      <c r="E239">
        <v>0</v>
      </c>
      <c r="F239" s="137">
        <v>5</v>
      </c>
      <c r="G239" s="140" t="str">
        <f>申込一覧表!BU121</f>
        <v>999:99.99</v>
      </c>
    </row>
    <row r="240" spans="1:7" x14ac:dyDescent="0.15">
      <c r="A240" s="140" t="str">
        <f>IF(申込一覧表!N122="","",申込一覧表!AO122)</f>
        <v/>
      </c>
      <c r="B240" s="140" t="str">
        <f>申込一覧表!AX122</f>
        <v/>
      </c>
      <c r="C240" s="140" t="str">
        <f>申込一覧表!BI122</f>
        <v/>
      </c>
      <c r="D240" s="140" t="str">
        <f>申込一覧表!AR122</f>
        <v/>
      </c>
      <c r="E240">
        <v>0</v>
      </c>
      <c r="F240" s="137">
        <v>5</v>
      </c>
      <c r="G240" s="140" t="str">
        <f>申込一覧表!BU122</f>
        <v>999:99.99</v>
      </c>
    </row>
    <row r="241" spans="1:7" x14ac:dyDescent="0.15">
      <c r="A241" s="140" t="str">
        <f>IF(申込一覧表!N123="","",申込一覧表!AO123)</f>
        <v/>
      </c>
      <c r="B241" s="140" t="str">
        <f>申込一覧表!AX123</f>
        <v/>
      </c>
      <c r="C241" s="140" t="str">
        <f>申込一覧表!BI123</f>
        <v/>
      </c>
      <c r="D241" s="140" t="str">
        <f>申込一覧表!AR123</f>
        <v/>
      </c>
      <c r="E241">
        <v>0</v>
      </c>
      <c r="F241" s="137">
        <v>5</v>
      </c>
      <c r="G241" s="140" t="str">
        <f>申込一覧表!BU123</f>
        <v>999:99.99</v>
      </c>
    </row>
    <row r="242" spans="1:7" x14ac:dyDescent="0.15">
      <c r="A242" s="140" t="str">
        <f>IF(申込一覧表!N124="","",申込一覧表!AO124)</f>
        <v/>
      </c>
      <c r="B242" s="140" t="str">
        <f>申込一覧表!AX124</f>
        <v/>
      </c>
      <c r="C242" s="140" t="str">
        <f>申込一覧表!BI124</f>
        <v/>
      </c>
      <c r="D242" s="140" t="str">
        <f>申込一覧表!AR124</f>
        <v/>
      </c>
      <c r="E242">
        <v>0</v>
      </c>
      <c r="F242" s="137">
        <v>5</v>
      </c>
      <c r="G242" s="140" t="str">
        <f>申込一覧表!BU124</f>
        <v>999:99.99</v>
      </c>
    </row>
    <row r="243" spans="1:7" x14ac:dyDescent="0.15">
      <c r="A243" s="140" t="str">
        <f>IF(申込一覧表!N125="","",申込一覧表!AO125)</f>
        <v/>
      </c>
      <c r="B243" s="140" t="str">
        <f>申込一覧表!AX125</f>
        <v/>
      </c>
      <c r="C243" s="140" t="str">
        <f>申込一覧表!BI125</f>
        <v/>
      </c>
      <c r="D243" s="140" t="str">
        <f>申込一覧表!AR125</f>
        <v/>
      </c>
      <c r="E243">
        <v>0</v>
      </c>
      <c r="F243" s="137">
        <v>5</v>
      </c>
      <c r="G243" s="140" t="str">
        <f>申込一覧表!BU125</f>
        <v>999:99.99</v>
      </c>
    </row>
    <row r="244" spans="1:7" x14ac:dyDescent="0.15">
      <c r="A244" s="140" t="str">
        <f>IF(申込一覧表!N126="","",申込一覧表!AO126)</f>
        <v/>
      </c>
      <c r="B244" s="140" t="str">
        <f>申込一覧表!AX126</f>
        <v/>
      </c>
      <c r="C244" s="140" t="str">
        <f>申込一覧表!BI126</f>
        <v/>
      </c>
      <c r="D244" s="140" t="str">
        <f>申込一覧表!AR126</f>
        <v/>
      </c>
      <c r="E244">
        <v>0</v>
      </c>
      <c r="F244" s="137">
        <v>5</v>
      </c>
      <c r="G244" s="140" t="str">
        <f>申込一覧表!BU126</f>
        <v>999:99.99</v>
      </c>
    </row>
    <row r="245" spans="1:7" x14ac:dyDescent="0.15">
      <c r="A245" s="134" t="str">
        <f>IF(申込一覧表!N127="","",申込一覧表!AO127)</f>
        <v/>
      </c>
      <c r="B245" s="134" t="str">
        <f>申込一覧表!AX127</f>
        <v/>
      </c>
      <c r="C245" s="134" t="str">
        <f>申込一覧表!BI127</f>
        <v/>
      </c>
      <c r="D245" s="134" t="str">
        <f>申込一覧表!AR127</f>
        <v/>
      </c>
      <c r="E245" s="134">
        <v>0</v>
      </c>
      <c r="F245" s="138">
        <v>5</v>
      </c>
      <c r="G245" s="140" t="str">
        <f>申込一覧表!BU127</f>
        <v>999:99.99</v>
      </c>
    </row>
    <row r="246" spans="1:7" x14ac:dyDescent="0.15">
      <c r="A246" t="str">
        <f>IF(申込一覧表!P6="","",申込一覧表!AO6)</f>
        <v/>
      </c>
      <c r="B246" s="141" t="str">
        <f>申込一覧表!AY6</f>
        <v/>
      </c>
      <c r="C246" t="str">
        <f>申込一覧表!BJ6</f>
        <v/>
      </c>
      <c r="D246" t="str">
        <f>申込一覧表!AR6</f>
        <v/>
      </c>
      <c r="E246" s="137">
        <v>0</v>
      </c>
      <c r="F246" s="137">
        <v>0</v>
      </c>
      <c r="G246" s="141" t="str">
        <f>申込一覧表!BV6</f>
        <v>999:99.99</v>
      </c>
    </row>
    <row r="247" spans="1:7" x14ac:dyDescent="0.15">
      <c r="A247" s="140" t="str">
        <f>IF(申込一覧表!P7="","",申込一覧表!AO7)</f>
        <v/>
      </c>
      <c r="B247" s="140" t="str">
        <f>申込一覧表!AY7</f>
        <v/>
      </c>
      <c r="C247" s="140" t="str">
        <f>申込一覧表!BJ7</f>
        <v/>
      </c>
      <c r="D247" t="str">
        <f>申込一覧表!AR7</f>
        <v/>
      </c>
      <c r="E247" s="137">
        <v>0</v>
      </c>
      <c r="F247" s="137">
        <v>0</v>
      </c>
      <c r="G247" s="140" t="str">
        <f>申込一覧表!BV7</f>
        <v>999:99.99</v>
      </c>
    </row>
    <row r="248" spans="1:7" x14ac:dyDescent="0.15">
      <c r="A248" s="140" t="str">
        <f>IF(申込一覧表!P8="","",申込一覧表!AO8)</f>
        <v/>
      </c>
      <c r="B248" s="140" t="str">
        <f>申込一覧表!AY8</f>
        <v/>
      </c>
      <c r="C248" s="140" t="str">
        <f>申込一覧表!BJ8</f>
        <v/>
      </c>
      <c r="D248" t="str">
        <f>申込一覧表!AR8</f>
        <v/>
      </c>
      <c r="E248" s="137">
        <v>0</v>
      </c>
      <c r="F248" s="137">
        <v>0</v>
      </c>
      <c r="G248" s="140" t="str">
        <f>申込一覧表!BV8</f>
        <v>999:99.99</v>
      </c>
    </row>
    <row r="249" spans="1:7" x14ac:dyDescent="0.15">
      <c r="A249" s="140" t="str">
        <f>IF(申込一覧表!P9="","",申込一覧表!AO9)</f>
        <v/>
      </c>
      <c r="B249" s="140" t="str">
        <f>申込一覧表!AY9</f>
        <v/>
      </c>
      <c r="C249" s="140" t="str">
        <f>申込一覧表!BJ9</f>
        <v/>
      </c>
      <c r="D249" t="str">
        <f>申込一覧表!AR9</f>
        <v/>
      </c>
      <c r="E249" s="137">
        <v>0</v>
      </c>
      <c r="F249" s="137">
        <v>0</v>
      </c>
      <c r="G249" s="140" t="str">
        <f>申込一覧表!BV9</f>
        <v>999:99.99</v>
      </c>
    </row>
    <row r="250" spans="1:7" x14ac:dyDescent="0.15">
      <c r="A250" s="140" t="str">
        <f>IF(申込一覧表!P10="","",申込一覧表!AO10)</f>
        <v/>
      </c>
      <c r="B250" s="140" t="str">
        <f>申込一覧表!AY10</f>
        <v/>
      </c>
      <c r="C250" s="140" t="str">
        <f>申込一覧表!BJ10</f>
        <v/>
      </c>
      <c r="D250" t="str">
        <f>申込一覧表!AR10</f>
        <v/>
      </c>
      <c r="E250" s="137">
        <v>0</v>
      </c>
      <c r="F250" s="137">
        <v>0</v>
      </c>
      <c r="G250" s="140" t="str">
        <f>申込一覧表!BV10</f>
        <v>999:99.99</v>
      </c>
    </row>
    <row r="251" spans="1:7" x14ac:dyDescent="0.15">
      <c r="A251" s="140" t="str">
        <f>IF(申込一覧表!P11="","",申込一覧表!AO11)</f>
        <v/>
      </c>
      <c r="B251" s="140" t="str">
        <f>申込一覧表!AY11</f>
        <v/>
      </c>
      <c r="C251" s="140" t="str">
        <f>申込一覧表!BJ11</f>
        <v/>
      </c>
      <c r="D251" t="str">
        <f>申込一覧表!AR11</f>
        <v/>
      </c>
      <c r="E251" s="137">
        <v>0</v>
      </c>
      <c r="F251" s="137">
        <v>0</v>
      </c>
      <c r="G251" s="140" t="str">
        <f>申込一覧表!BV11</f>
        <v>999:99.99</v>
      </c>
    </row>
    <row r="252" spans="1:7" x14ac:dyDescent="0.15">
      <c r="A252" s="140" t="str">
        <f>IF(申込一覧表!P12="","",申込一覧表!AO12)</f>
        <v/>
      </c>
      <c r="B252" s="140" t="str">
        <f>申込一覧表!AY12</f>
        <v/>
      </c>
      <c r="C252" s="140" t="str">
        <f>申込一覧表!BJ12</f>
        <v/>
      </c>
      <c r="D252" t="str">
        <f>申込一覧表!AR12</f>
        <v/>
      </c>
      <c r="E252" s="137">
        <v>0</v>
      </c>
      <c r="F252" s="137">
        <v>0</v>
      </c>
      <c r="G252" s="140" t="str">
        <f>申込一覧表!BV12</f>
        <v>999:99.99</v>
      </c>
    </row>
    <row r="253" spans="1:7" x14ac:dyDescent="0.15">
      <c r="A253" s="140" t="str">
        <f>IF(申込一覧表!P13="","",申込一覧表!AO13)</f>
        <v/>
      </c>
      <c r="B253" s="140" t="str">
        <f>申込一覧表!AY13</f>
        <v/>
      </c>
      <c r="C253" s="140" t="str">
        <f>申込一覧表!BJ13</f>
        <v/>
      </c>
      <c r="D253" t="str">
        <f>申込一覧表!AR13</f>
        <v/>
      </c>
      <c r="E253" s="137">
        <v>0</v>
      </c>
      <c r="F253" s="137">
        <v>0</v>
      </c>
      <c r="G253" s="140" t="str">
        <f>申込一覧表!BV13</f>
        <v>999:99.99</v>
      </c>
    </row>
    <row r="254" spans="1:7" x14ac:dyDescent="0.15">
      <c r="A254" s="140" t="str">
        <f>IF(申込一覧表!P14="","",申込一覧表!AO14)</f>
        <v/>
      </c>
      <c r="B254" s="140" t="str">
        <f>申込一覧表!AY14</f>
        <v/>
      </c>
      <c r="C254" s="140" t="str">
        <f>申込一覧表!BJ14</f>
        <v/>
      </c>
      <c r="D254" t="str">
        <f>申込一覧表!AR14</f>
        <v/>
      </c>
      <c r="E254" s="137">
        <v>0</v>
      </c>
      <c r="F254" s="137">
        <v>0</v>
      </c>
      <c r="G254" s="140" t="str">
        <f>申込一覧表!BV14</f>
        <v>999:99.99</v>
      </c>
    </row>
    <row r="255" spans="1:7" x14ac:dyDescent="0.15">
      <c r="A255" s="140" t="str">
        <f>IF(申込一覧表!P15="","",申込一覧表!AO15)</f>
        <v/>
      </c>
      <c r="B255" s="140" t="str">
        <f>申込一覧表!AY15</f>
        <v/>
      </c>
      <c r="C255" s="140" t="str">
        <f>申込一覧表!BJ15</f>
        <v/>
      </c>
      <c r="D255" t="str">
        <f>申込一覧表!AR15</f>
        <v/>
      </c>
      <c r="E255" s="137">
        <v>0</v>
      </c>
      <c r="F255" s="137">
        <v>0</v>
      </c>
      <c r="G255" s="140" t="str">
        <f>申込一覧表!BV15</f>
        <v>999:99.99</v>
      </c>
    </row>
    <row r="256" spans="1:7" x14ac:dyDescent="0.15">
      <c r="A256" s="140" t="str">
        <f>IF(申込一覧表!P16="","",申込一覧表!AO16)</f>
        <v/>
      </c>
      <c r="B256" s="140" t="str">
        <f>申込一覧表!AY16</f>
        <v/>
      </c>
      <c r="C256" s="140" t="str">
        <f>申込一覧表!BJ16</f>
        <v/>
      </c>
      <c r="D256" t="str">
        <f>申込一覧表!AR16</f>
        <v/>
      </c>
      <c r="E256" s="137">
        <v>0</v>
      </c>
      <c r="F256" s="137">
        <v>0</v>
      </c>
      <c r="G256" s="140" t="str">
        <f>申込一覧表!BV16</f>
        <v>999:99.99</v>
      </c>
    </row>
    <row r="257" spans="1:7" x14ac:dyDescent="0.15">
      <c r="A257" s="140" t="str">
        <f>IF(申込一覧表!P17="","",申込一覧表!AO17)</f>
        <v/>
      </c>
      <c r="B257" s="140" t="str">
        <f>申込一覧表!AY17</f>
        <v/>
      </c>
      <c r="C257" s="140" t="str">
        <f>申込一覧表!BJ17</f>
        <v/>
      </c>
      <c r="D257" t="str">
        <f>申込一覧表!AR17</f>
        <v/>
      </c>
      <c r="E257" s="137">
        <v>0</v>
      </c>
      <c r="F257" s="137">
        <v>0</v>
      </c>
      <c r="G257" s="140" t="str">
        <f>申込一覧表!BV17</f>
        <v>999:99.99</v>
      </c>
    </row>
    <row r="258" spans="1:7" x14ac:dyDescent="0.15">
      <c r="A258" s="140" t="str">
        <f>IF(申込一覧表!P18="","",申込一覧表!AO18)</f>
        <v/>
      </c>
      <c r="B258" s="140" t="str">
        <f>申込一覧表!AY18</f>
        <v/>
      </c>
      <c r="C258" s="140" t="str">
        <f>申込一覧表!BJ18</f>
        <v/>
      </c>
      <c r="D258" t="str">
        <f>申込一覧表!AR18</f>
        <v/>
      </c>
      <c r="E258" s="137">
        <v>0</v>
      </c>
      <c r="F258" s="137">
        <v>0</v>
      </c>
      <c r="G258" s="140" t="str">
        <f>申込一覧表!BV18</f>
        <v>999:99.99</v>
      </c>
    </row>
    <row r="259" spans="1:7" x14ac:dyDescent="0.15">
      <c r="A259" s="140" t="str">
        <f>IF(申込一覧表!P19="","",申込一覧表!AO19)</f>
        <v/>
      </c>
      <c r="B259" s="140" t="str">
        <f>申込一覧表!AY19</f>
        <v/>
      </c>
      <c r="C259" s="140" t="str">
        <f>申込一覧表!BJ19</f>
        <v/>
      </c>
      <c r="D259" t="str">
        <f>申込一覧表!AR19</f>
        <v/>
      </c>
      <c r="E259" s="137">
        <v>0</v>
      </c>
      <c r="F259" s="137">
        <v>0</v>
      </c>
      <c r="G259" s="140" t="str">
        <f>申込一覧表!BV19</f>
        <v>999:99.99</v>
      </c>
    </row>
    <row r="260" spans="1:7" x14ac:dyDescent="0.15">
      <c r="A260" s="140" t="str">
        <f>IF(申込一覧表!P20="","",申込一覧表!AO20)</f>
        <v/>
      </c>
      <c r="B260" s="140" t="str">
        <f>申込一覧表!AY20</f>
        <v/>
      </c>
      <c r="C260" s="140" t="str">
        <f>申込一覧表!BJ20</f>
        <v/>
      </c>
      <c r="D260" t="str">
        <f>申込一覧表!AR20</f>
        <v/>
      </c>
      <c r="E260" s="137">
        <v>0</v>
      </c>
      <c r="F260" s="137">
        <v>0</v>
      </c>
      <c r="G260" s="140" t="str">
        <f>申込一覧表!BV20</f>
        <v>999:99.99</v>
      </c>
    </row>
    <row r="261" spans="1:7" x14ac:dyDescent="0.15">
      <c r="A261" s="140" t="str">
        <f>IF(申込一覧表!P21="","",申込一覧表!AO21)</f>
        <v/>
      </c>
      <c r="B261" s="140" t="str">
        <f>申込一覧表!AY21</f>
        <v/>
      </c>
      <c r="C261" s="140" t="str">
        <f>申込一覧表!BJ21</f>
        <v/>
      </c>
      <c r="D261" t="str">
        <f>申込一覧表!AR21</f>
        <v/>
      </c>
      <c r="E261" s="137">
        <v>0</v>
      </c>
      <c r="F261" s="137">
        <v>0</v>
      </c>
      <c r="G261" s="140" t="str">
        <f>申込一覧表!BV21</f>
        <v>999:99.99</v>
      </c>
    </row>
    <row r="262" spans="1:7" x14ac:dyDescent="0.15">
      <c r="A262" s="140" t="str">
        <f>IF(申込一覧表!P22="","",申込一覧表!AO22)</f>
        <v/>
      </c>
      <c r="B262" s="140" t="str">
        <f>申込一覧表!AY22</f>
        <v/>
      </c>
      <c r="C262" s="140" t="str">
        <f>申込一覧表!BJ22</f>
        <v/>
      </c>
      <c r="D262" t="str">
        <f>申込一覧表!AR22</f>
        <v/>
      </c>
      <c r="E262" s="137">
        <v>0</v>
      </c>
      <c r="F262" s="137">
        <v>0</v>
      </c>
      <c r="G262" s="140" t="str">
        <f>申込一覧表!BV22</f>
        <v>999:99.99</v>
      </c>
    </row>
    <row r="263" spans="1:7" x14ac:dyDescent="0.15">
      <c r="A263" s="140" t="str">
        <f>IF(申込一覧表!P23="","",申込一覧表!AO23)</f>
        <v/>
      </c>
      <c r="B263" s="140" t="str">
        <f>申込一覧表!AY23</f>
        <v/>
      </c>
      <c r="C263" s="140" t="str">
        <f>申込一覧表!BJ23</f>
        <v/>
      </c>
      <c r="D263" t="str">
        <f>申込一覧表!AR23</f>
        <v/>
      </c>
      <c r="E263" s="137">
        <v>0</v>
      </c>
      <c r="F263" s="137">
        <v>0</v>
      </c>
      <c r="G263" s="140" t="str">
        <f>申込一覧表!BV23</f>
        <v>999:99.99</v>
      </c>
    </row>
    <row r="264" spans="1:7" x14ac:dyDescent="0.15">
      <c r="A264" s="140" t="str">
        <f>IF(申込一覧表!P24="","",申込一覧表!AO24)</f>
        <v/>
      </c>
      <c r="B264" s="140" t="str">
        <f>申込一覧表!AY24</f>
        <v/>
      </c>
      <c r="C264" s="140" t="str">
        <f>申込一覧表!BJ24</f>
        <v/>
      </c>
      <c r="D264" t="str">
        <f>申込一覧表!AR24</f>
        <v/>
      </c>
      <c r="E264" s="137">
        <v>0</v>
      </c>
      <c r="F264" s="137">
        <v>0</v>
      </c>
      <c r="G264" s="140" t="str">
        <f>申込一覧表!BV24</f>
        <v>999:99.99</v>
      </c>
    </row>
    <row r="265" spans="1:7" x14ac:dyDescent="0.15">
      <c r="A265" s="140" t="str">
        <f>IF(申込一覧表!P25="","",申込一覧表!AO25)</f>
        <v/>
      </c>
      <c r="B265" s="140" t="str">
        <f>申込一覧表!AY25</f>
        <v/>
      </c>
      <c r="C265" s="140" t="str">
        <f>申込一覧表!BJ25</f>
        <v/>
      </c>
      <c r="D265" t="str">
        <f>申込一覧表!AR25</f>
        <v/>
      </c>
      <c r="E265" s="137">
        <v>0</v>
      </c>
      <c r="F265" s="137">
        <v>0</v>
      </c>
      <c r="G265" s="140" t="str">
        <f>申込一覧表!BV25</f>
        <v>999:99.99</v>
      </c>
    </row>
    <row r="266" spans="1:7" x14ac:dyDescent="0.15">
      <c r="A266" s="140" t="str">
        <f>IF(申込一覧表!P26="","",申込一覧表!AO26)</f>
        <v/>
      </c>
      <c r="B266" s="140" t="str">
        <f>申込一覧表!AY26</f>
        <v/>
      </c>
      <c r="C266" s="140" t="str">
        <f>申込一覧表!BJ26</f>
        <v/>
      </c>
      <c r="D266" t="str">
        <f>申込一覧表!AR26</f>
        <v/>
      </c>
      <c r="E266" s="137">
        <v>0</v>
      </c>
      <c r="F266" s="137">
        <v>0</v>
      </c>
      <c r="G266" s="140" t="str">
        <f>申込一覧表!BV26</f>
        <v>999:99.99</v>
      </c>
    </row>
    <row r="267" spans="1:7" x14ac:dyDescent="0.15">
      <c r="A267" s="140" t="str">
        <f>IF(申込一覧表!P27="","",申込一覧表!AO27)</f>
        <v/>
      </c>
      <c r="B267" s="140" t="str">
        <f>申込一覧表!AY27</f>
        <v/>
      </c>
      <c r="C267" s="140" t="str">
        <f>申込一覧表!BJ27</f>
        <v/>
      </c>
      <c r="D267" t="str">
        <f>申込一覧表!AR27</f>
        <v/>
      </c>
      <c r="E267" s="137">
        <v>0</v>
      </c>
      <c r="F267" s="137">
        <v>0</v>
      </c>
      <c r="G267" s="140" t="str">
        <f>申込一覧表!BV27</f>
        <v>999:99.99</v>
      </c>
    </row>
    <row r="268" spans="1:7" x14ac:dyDescent="0.15">
      <c r="A268" s="140" t="str">
        <f>IF(申込一覧表!P28="","",申込一覧表!AO28)</f>
        <v/>
      </c>
      <c r="B268" s="140" t="str">
        <f>申込一覧表!AY28</f>
        <v/>
      </c>
      <c r="C268" s="140" t="str">
        <f>申込一覧表!BJ28</f>
        <v/>
      </c>
      <c r="D268" t="str">
        <f>申込一覧表!AR28</f>
        <v/>
      </c>
      <c r="E268" s="137">
        <v>0</v>
      </c>
      <c r="F268" s="137">
        <v>0</v>
      </c>
      <c r="G268" s="140" t="str">
        <f>申込一覧表!BV28</f>
        <v>999:99.99</v>
      </c>
    </row>
    <row r="269" spans="1:7" x14ac:dyDescent="0.15">
      <c r="A269" s="140" t="str">
        <f>IF(申込一覧表!P29="","",申込一覧表!AO29)</f>
        <v/>
      </c>
      <c r="B269" s="140" t="str">
        <f>申込一覧表!AY29</f>
        <v/>
      </c>
      <c r="C269" s="140" t="str">
        <f>申込一覧表!BJ29</f>
        <v/>
      </c>
      <c r="D269" t="str">
        <f>申込一覧表!AR29</f>
        <v/>
      </c>
      <c r="E269" s="137">
        <v>0</v>
      </c>
      <c r="F269" s="137">
        <v>0</v>
      </c>
      <c r="G269" s="140" t="str">
        <f>申込一覧表!BV29</f>
        <v>999:99.99</v>
      </c>
    </row>
    <row r="270" spans="1:7" x14ac:dyDescent="0.15">
      <c r="A270" s="140" t="str">
        <f>IF(申込一覧表!P30="","",申込一覧表!AO30)</f>
        <v/>
      </c>
      <c r="B270" s="140" t="str">
        <f>申込一覧表!AY30</f>
        <v/>
      </c>
      <c r="C270" s="140" t="str">
        <f>申込一覧表!BJ30</f>
        <v/>
      </c>
      <c r="D270" t="str">
        <f>申込一覧表!AR30</f>
        <v/>
      </c>
      <c r="E270" s="137">
        <v>0</v>
      </c>
      <c r="F270" s="137">
        <v>0</v>
      </c>
      <c r="G270" s="140" t="str">
        <f>申込一覧表!BV30</f>
        <v>999:99.99</v>
      </c>
    </row>
    <row r="271" spans="1:7" x14ac:dyDescent="0.15">
      <c r="A271" s="140" t="str">
        <f>IF(申込一覧表!P31="","",申込一覧表!AO31)</f>
        <v/>
      </c>
      <c r="B271" s="140" t="str">
        <f>申込一覧表!AY31</f>
        <v/>
      </c>
      <c r="C271" s="140" t="str">
        <f>申込一覧表!BJ31</f>
        <v/>
      </c>
      <c r="D271" t="str">
        <f>申込一覧表!AR31</f>
        <v/>
      </c>
      <c r="E271" s="137">
        <v>0</v>
      </c>
      <c r="F271" s="137">
        <v>0</v>
      </c>
      <c r="G271" s="140" t="str">
        <f>申込一覧表!BV31</f>
        <v>999:99.99</v>
      </c>
    </row>
    <row r="272" spans="1:7" x14ac:dyDescent="0.15">
      <c r="A272" s="140" t="str">
        <f>IF(申込一覧表!P32="","",申込一覧表!AO32)</f>
        <v/>
      </c>
      <c r="B272" s="140" t="str">
        <f>申込一覧表!AY32</f>
        <v/>
      </c>
      <c r="C272" s="140" t="str">
        <f>申込一覧表!BJ32</f>
        <v/>
      </c>
      <c r="D272" t="str">
        <f>申込一覧表!AR32</f>
        <v/>
      </c>
      <c r="E272" s="137">
        <v>0</v>
      </c>
      <c r="F272" s="137">
        <v>0</v>
      </c>
      <c r="G272" s="140" t="str">
        <f>申込一覧表!BV32</f>
        <v>999:99.99</v>
      </c>
    </row>
    <row r="273" spans="1:7" x14ac:dyDescent="0.15">
      <c r="A273" s="140" t="str">
        <f>IF(申込一覧表!P33="","",申込一覧表!AO33)</f>
        <v/>
      </c>
      <c r="B273" s="140" t="str">
        <f>申込一覧表!AY33</f>
        <v/>
      </c>
      <c r="C273" s="140" t="str">
        <f>申込一覧表!BJ33</f>
        <v/>
      </c>
      <c r="D273" t="str">
        <f>申込一覧表!AR33</f>
        <v/>
      </c>
      <c r="E273" s="137">
        <v>0</v>
      </c>
      <c r="F273" s="137">
        <v>0</v>
      </c>
      <c r="G273" s="140" t="str">
        <f>申込一覧表!BV33</f>
        <v>999:99.99</v>
      </c>
    </row>
    <row r="274" spans="1:7" x14ac:dyDescent="0.15">
      <c r="A274" s="140" t="str">
        <f>IF(申込一覧表!P34="","",申込一覧表!AO34)</f>
        <v/>
      </c>
      <c r="B274" s="140" t="str">
        <f>申込一覧表!AY34</f>
        <v/>
      </c>
      <c r="C274" s="140" t="str">
        <f>申込一覧表!BJ34</f>
        <v/>
      </c>
      <c r="D274" t="str">
        <f>申込一覧表!AR34</f>
        <v/>
      </c>
      <c r="E274" s="137">
        <v>0</v>
      </c>
      <c r="F274" s="137">
        <v>0</v>
      </c>
      <c r="G274" s="140" t="str">
        <f>申込一覧表!BV34</f>
        <v>999:99.99</v>
      </c>
    </row>
    <row r="275" spans="1:7" x14ac:dyDescent="0.15">
      <c r="A275" s="140" t="str">
        <f>IF(申込一覧表!P35="","",申込一覧表!AO35)</f>
        <v/>
      </c>
      <c r="B275" s="140" t="str">
        <f>申込一覧表!AY35</f>
        <v/>
      </c>
      <c r="C275" s="140" t="str">
        <f>申込一覧表!BJ35</f>
        <v/>
      </c>
      <c r="D275" t="str">
        <f>申込一覧表!AR35</f>
        <v/>
      </c>
      <c r="E275" s="137">
        <v>0</v>
      </c>
      <c r="F275" s="137">
        <v>0</v>
      </c>
      <c r="G275" s="140" t="str">
        <f>申込一覧表!BV35</f>
        <v>999:99.99</v>
      </c>
    </row>
    <row r="276" spans="1:7" x14ac:dyDescent="0.15">
      <c r="A276" s="140" t="str">
        <f>IF(申込一覧表!P36="","",申込一覧表!AO36)</f>
        <v/>
      </c>
      <c r="B276" s="140" t="str">
        <f>申込一覧表!AY36</f>
        <v/>
      </c>
      <c r="C276" s="140" t="str">
        <f>申込一覧表!BJ36</f>
        <v/>
      </c>
      <c r="D276" t="str">
        <f>申込一覧表!AR36</f>
        <v/>
      </c>
      <c r="E276" s="137">
        <v>0</v>
      </c>
      <c r="F276" s="137">
        <v>0</v>
      </c>
      <c r="G276" s="140" t="str">
        <f>申込一覧表!BV36</f>
        <v>999:99.99</v>
      </c>
    </row>
    <row r="277" spans="1:7" x14ac:dyDescent="0.15">
      <c r="A277" s="140" t="str">
        <f>IF(申込一覧表!P37="","",申込一覧表!AO37)</f>
        <v/>
      </c>
      <c r="B277" s="140" t="str">
        <f>申込一覧表!AY37</f>
        <v/>
      </c>
      <c r="C277" s="140" t="str">
        <f>申込一覧表!BJ37</f>
        <v/>
      </c>
      <c r="D277" t="str">
        <f>申込一覧表!AR37</f>
        <v/>
      </c>
      <c r="E277" s="137">
        <v>0</v>
      </c>
      <c r="F277" s="137">
        <v>0</v>
      </c>
      <c r="G277" s="140" t="str">
        <f>申込一覧表!BV37</f>
        <v>999:99.99</v>
      </c>
    </row>
    <row r="278" spans="1:7" x14ac:dyDescent="0.15">
      <c r="A278" s="140" t="str">
        <f>IF(申込一覧表!P38="","",申込一覧表!AO38)</f>
        <v/>
      </c>
      <c r="B278" s="140" t="str">
        <f>申込一覧表!AY38</f>
        <v/>
      </c>
      <c r="C278" s="140" t="str">
        <f>申込一覧表!BJ38</f>
        <v/>
      </c>
      <c r="D278" t="str">
        <f>申込一覧表!AR38</f>
        <v/>
      </c>
      <c r="E278" s="137">
        <v>0</v>
      </c>
      <c r="F278" s="137">
        <v>0</v>
      </c>
      <c r="G278" s="140" t="str">
        <f>申込一覧表!BV38</f>
        <v>999:99.99</v>
      </c>
    </row>
    <row r="279" spans="1:7" x14ac:dyDescent="0.15">
      <c r="A279" s="140" t="str">
        <f>IF(申込一覧表!P39="","",申込一覧表!AO39)</f>
        <v/>
      </c>
      <c r="B279" s="140" t="str">
        <f>申込一覧表!AY39</f>
        <v/>
      </c>
      <c r="C279" s="140" t="str">
        <f>申込一覧表!BJ39</f>
        <v/>
      </c>
      <c r="D279" t="str">
        <f>申込一覧表!AR39</f>
        <v/>
      </c>
      <c r="E279" s="137">
        <v>0</v>
      </c>
      <c r="F279" s="137">
        <v>0</v>
      </c>
      <c r="G279" s="140" t="str">
        <f>申込一覧表!BV39</f>
        <v>999:99.99</v>
      </c>
    </row>
    <row r="280" spans="1:7" x14ac:dyDescent="0.15">
      <c r="A280" s="140" t="str">
        <f>IF(申込一覧表!P40="","",申込一覧表!AO40)</f>
        <v/>
      </c>
      <c r="B280" s="140" t="str">
        <f>申込一覧表!AY40</f>
        <v/>
      </c>
      <c r="C280" s="140" t="str">
        <f>申込一覧表!BJ40</f>
        <v/>
      </c>
      <c r="D280" t="str">
        <f>申込一覧表!AR40</f>
        <v/>
      </c>
      <c r="E280" s="137">
        <v>0</v>
      </c>
      <c r="F280" s="137">
        <v>0</v>
      </c>
      <c r="G280" s="140" t="str">
        <f>申込一覧表!BV40</f>
        <v>999:99.99</v>
      </c>
    </row>
    <row r="281" spans="1:7" x14ac:dyDescent="0.15">
      <c r="A281" s="140" t="str">
        <f>IF(申込一覧表!P41="","",申込一覧表!AO41)</f>
        <v/>
      </c>
      <c r="B281" s="140" t="str">
        <f>申込一覧表!AY41</f>
        <v/>
      </c>
      <c r="C281" s="140" t="str">
        <f>申込一覧表!BJ41</f>
        <v/>
      </c>
      <c r="D281" t="str">
        <f>申込一覧表!AR41</f>
        <v/>
      </c>
      <c r="E281" s="137">
        <v>0</v>
      </c>
      <c r="F281" s="137">
        <v>0</v>
      </c>
      <c r="G281" s="140" t="str">
        <f>申込一覧表!BV41</f>
        <v>999:99.99</v>
      </c>
    </row>
    <row r="282" spans="1:7" x14ac:dyDescent="0.15">
      <c r="A282" s="140" t="str">
        <f>IF(申込一覧表!P42="","",申込一覧表!AO42)</f>
        <v/>
      </c>
      <c r="B282" s="140" t="str">
        <f>申込一覧表!AY42</f>
        <v/>
      </c>
      <c r="C282" s="140" t="str">
        <f>申込一覧表!BJ42</f>
        <v/>
      </c>
      <c r="D282" t="str">
        <f>申込一覧表!AR42</f>
        <v/>
      </c>
      <c r="E282" s="137">
        <v>0</v>
      </c>
      <c r="F282" s="137">
        <v>0</v>
      </c>
      <c r="G282" s="140" t="str">
        <f>申込一覧表!BV42</f>
        <v>999:99.99</v>
      </c>
    </row>
    <row r="283" spans="1:7" x14ac:dyDescent="0.15">
      <c r="A283" s="140" t="str">
        <f>IF(申込一覧表!P43="","",申込一覧表!AO43)</f>
        <v/>
      </c>
      <c r="B283" s="140" t="str">
        <f>申込一覧表!AY43</f>
        <v/>
      </c>
      <c r="C283" s="140" t="str">
        <f>申込一覧表!BJ43</f>
        <v/>
      </c>
      <c r="D283" t="str">
        <f>申込一覧表!AR43</f>
        <v/>
      </c>
      <c r="E283" s="137">
        <v>0</v>
      </c>
      <c r="F283" s="137">
        <v>0</v>
      </c>
      <c r="G283" s="140" t="str">
        <f>申込一覧表!BV43</f>
        <v>999:99.99</v>
      </c>
    </row>
    <row r="284" spans="1:7" x14ac:dyDescent="0.15">
      <c r="A284" s="140" t="str">
        <f>IF(申込一覧表!P44="","",申込一覧表!AO44)</f>
        <v/>
      </c>
      <c r="B284" s="140" t="str">
        <f>申込一覧表!AY44</f>
        <v/>
      </c>
      <c r="C284" s="140" t="str">
        <f>申込一覧表!BJ44</f>
        <v/>
      </c>
      <c r="D284" t="str">
        <f>申込一覧表!AR44</f>
        <v/>
      </c>
      <c r="E284" s="137">
        <v>0</v>
      </c>
      <c r="F284" s="137">
        <v>0</v>
      </c>
      <c r="G284" s="140" t="str">
        <f>申込一覧表!BV44</f>
        <v>999:99.99</v>
      </c>
    </row>
    <row r="285" spans="1:7" x14ac:dyDescent="0.15">
      <c r="A285" s="140" t="str">
        <f>IF(申込一覧表!P45="","",申込一覧表!AO45)</f>
        <v/>
      </c>
      <c r="B285" s="140" t="str">
        <f>申込一覧表!AY45</f>
        <v/>
      </c>
      <c r="C285" s="140" t="str">
        <f>申込一覧表!BJ45</f>
        <v/>
      </c>
      <c r="D285" t="str">
        <f>申込一覧表!AR45</f>
        <v/>
      </c>
      <c r="E285" s="137">
        <v>0</v>
      </c>
      <c r="F285" s="137">
        <v>0</v>
      </c>
      <c r="G285" s="140" t="str">
        <f>申込一覧表!BV45</f>
        <v>999:99.99</v>
      </c>
    </row>
    <row r="286" spans="1:7" x14ac:dyDescent="0.15">
      <c r="A286" s="140" t="str">
        <f>IF(申込一覧表!P46="","",申込一覧表!AO46)</f>
        <v/>
      </c>
      <c r="B286" s="140" t="str">
        <f>申込一覧表!AY46</f>
        <v/>
      </c>
      <c r="C286" s="140" t="str">
        <f>申込一覧表!BJ46</f>
        <v/>
      </c>
      <c r="D286" t="str">
        <f>申込一覧表!AR46</f>
        <v/>
      </c>
      <c r="E286" s="137">
        <v>0</v>
      </c>
      <c r="F286" s="137">
        <v>0</v>
      </c>
      <c r="G286" s="140" t="str">
        <f>申込一覧表!BV46</f>
        <v>999:99.99</v>
      </c>
    </row>
    <row r="287" spans="1:7" x14ac:dyDescent="0.15">
      <c r="A287" s="140" t="str">
        <f>IF(申込一覧表!P47="","",申込一覧表!AO47)</f>
        <v/>
      </c>
      <c r="B287" s="140" t="str">
        <f>申込一覧表!AY47</f>
        <v/>
      </c>
      <c r="C287" s="140" t="str">
        <f>申込一覧表!BJ47</f>
        <v/>
      </c>
      <c r="D287" t="str">
        <f>申込一覧表!AR47</f>
        <v/>
      </c>
      <c r="E287" s="137">
        <v>0</v>
      </c>
      <c r="F287" s="137">
        <v>0</v>
      </c>
      <c r="G287" s="140" t="str">
        <f>申込一覧表!BV47</f>
        <v>999:99.99</v>
      </c>
    </row>
    <row r="288" spans="1:7" x14ac:dyDescent="0.15">
      <c r="A288" s="140" t="str">
        <f>IF(申込一覧表!P48="","",申込一覧表!AO48)</f>
        <v/>
      </c>
      <c r="B288" s="140" t="str">
        <f>申込一覧表!AY48</f>
        <v/>
      </c>
      <c r="C288" s="140" t="str">
        <f>申込一覧表!BJ48</f>
        <v/>
      </c>
      <c r="D288" t="str">
        <f>申込一覧表!AR48</f>
        <v/>
      </c>
      <c r="E288" s="137">
        <v>0</v>
      </c>
      <c r="F288" s="137">
        <v>0</v>
      </c>
      <c r="G288" s="140" t="str">
        <f>申込一覧表!BV48</f>
        <v>999:99.99</v>
      </c>
    </row>
    <row r="289" spans="1:7" x14ac:dyDescent="0.15">
      <c r="A289" s="140" t="str">
        <f>IF(申込一覧表!P49="","",申込一覧表!AO49)</f>
        <v/>
      </c>
      <c r="B289" s="140" t="str">
        <f>申込一覧表!AY49</f>
        <v/>
      </c>
      <c r="C289" s="140" t="str">
        <f>申込一覧表!BJ49</f>
        <v/>
      </c>
      <c r="D289" t="str">
        <f>申込一覧表!AR49</f>
        <v/>
      </c>
      <c r="E289" s="137">
        <v>0</v>
      </c>
      <c r="F289" s="137">
        <v>0</v>
      </c>
      <c r="G289" s="140" t="str">
        <f>申込一覧表!BV49</f>
        <v>999:99.99</v>
      </c>
    </row>
    <row r="290" spans="1:7" x14ac:dyDescent="0.15">
      <c r="A290" s="140" t="str">
        <f>IF(申込一覧表!P50="","",申込一覧表!AO50)</f>
        <v/>
      </c>
      <c r="B290" s="140" t="str">
        <f>申込一覧表!AY50</f>
        <v/>
      </c>
      <c r="C290" s="140" t="str">
        <f>申込一覧表!BJ50</f>
        <v/>
      </c>
      <c r="D290" t="str">
        <f>申込一覧表!AR50</f>
        <v/>
      </c>
      <c r="E290" s="137">
        <v>0</v>
      </c>
      <c r="F290" s="137">
        <v>0</v>
      </c>
      <c r="G290" s="140" t="str">
        <f>申込一覧表!BV50</f>
        <v>999:99.99</v>
      </c>
    </row>
    <row r="291" spans="1:7" x14ac:dyDescent="0.15">
      <c r="A291" s="140" t="str">
        <f>IF(申込一覧表!P51="","",申込一覧表!AO51)</f>
        <v/>
      </c>
      <c r="B291" s="140" t="str">
        <f>申込一覧表!AY51</f>
        <v/>
      </c>
      <c r="C291" s="140" t="str">
        <f>申込一覧表!BJ51</f>
        <v/>
      </c>
      <c r="D291" t="str">
        <f>申込一覧表!AR51</f>
        <v/>
      </c>
      <c r="E291" s="137">
        <v>0</v>
      </c>
      <c r="F291" s="137">
        <v>0</v>
      </c>
      <c r="G291" s="140" t="str">
        <f>申込一覧表!BV51</f>
        <v>999:99.99</v>
      </c>
    </row>
    <row r="292" spans="1:7" x14ac:dyDescent="0.15">
      <c r="A292" s="140" t="str">
        <f>IF(申込一覧表!P52="","",申込一覧表!AO52)</f>
        <v/>
      </c>
      <c r="B292" s="140" t="str">
        <f>申込一覧表!AY52</f>
        <v/>
      </c>
      <c r="C292" s="140" t="str">
        <f>申込一覧表!BJ52</f>
        <v/>
      </c>
      <c r="D292" t="str">
        <f>申込一覧表!AR52</f>
        <v/>
      </c>
      <c r="E292" s="137">
        <v>0</v>
      </c>
      <c r="F292" s="137">
        <v>0</v>
      </c>
      <c r="G292" s="140" t="str">
        <f>申込一覧表!BV52</f>
        <v>999:99.99</v>
      </c>
    </row>
    <row r="293" spans="1:7" x14ac:dyDescent="0.15">
      <c r="A293" s="140" t="str">
        <f>IF(申込一覧表!P53="","",申込一覧表!AO53)</f>
        <v/>
      </c>
      <c r="B293" s="140" t="str">
        <f>申込一覧表!AY53</f>
        <v/>
      </c>
      <c r="C293" s="140" t="str">
        <f>申込一覧表!BJ53</f>
        <v/>
      </c>
      <c r="D293" t="str">
        <f>申込一覧表!AR53</f>
        <v/>
      </c>
      <c r="E293" s="137">
        <v>0</v>
      </c>
      <c r="F293" s="137">
        <v>0</v>
      </c>
      <c r="G293" s="140" t="str">
        <f>申込一覧表!BV53</f>
        <v>999:99.99</v>
      </c>
    </row>
    <row r="294" spans="1:7" x14ac:dyDescent="0.15">
      <c r="A294" s="140" t="str">
        <f>IF(申込一覧表!P54="","",申込一覧表!AO54)</f>
        <v/>
      </c>
      <c r="B294" s="140" t="str">
        <f>申込一覧表!AY54</f>
        <v/>
      </c>
      <c r="C294" s="140" t="str">
        <f>申込一覧表!BJ54</f>
        <v/>
      </c>
      <c r="D294" t="str">
        <f>申込一覧表!AR54</f>
        <v/>
      </c>
      <c r="E294" s="137">
        <v>0</v>
      </c>
      <c r="F294" s="137">
        <v>0</v>
      </c>
      <c r="G294" s="140" t="str">
        <f>申込一覧表!BV54</f>
        <v>999:99.99</v>
      </c>
    </row>
    <row r="295" spans="1:7" x14ac:dyDescent="0.15">
      <c r="A295" s="140" t="str">
        <f>IF(申込一覧表!P55="","",申込一覧表!AO55)</f>
        <v/>
      </c>
      <c r="B295" s="140" t="str">
        <f>申込一覧表!AY55</f>
        <v/>
      </c>
      <c r="C295" s="140" t="str">
        <f>申込一覧表!BJ55</f>
        <v/>
      </c>
      <c r="D295" t="str">
        <f>申込一覧表!AR55</f>
        <v/>
      </c>
      <c r="E295" s="137">
        <v>0</v>
      </c>
      <c r="F295" s="137">
        <v>0</v>
      </c>
      <c r="G295" s="140" t="str">
        <f>申込一覧表!BV55</f>
        <v>999:99.99</v>
      </c>
    </row>
    <row r="296" spans="1:7" x14ac:dyDescent="0.15">
      <c r="A296" s="140" t="str">
        <f>IF(申込一覧表!P56="","",申込一覧表!AO56)</f>
        <v/>
      </c>
      <c r="B296" s="140" t="str">
        <f>申込一覧表!AY56</f>
        <v/>
      </c>
      <c r="C296" s="140" t="str">
        <f>申込一覧表!BJ56</f>
        <v/>
      </c>
      <c r="D296" t="str">
        <f>申込一覧表!AR56</f>
        <v/>
      </c>
      <c r="E296" s="137">
        <v>0</v>
      </c>
      <c r="F296" s="137">
        <v>0</v>
      </c>
      <c r="G296" s="140" t="str">
        <f>申込一覧表!BV56</f>
        <v>999:99.99</v>
      </c>
    </row>
    <row r="297" spans="1:7" x14ac:dyDescent="0.15">
      <c r="A297" s="140" t="str">
        <f>IF(申込一覧表!P57="","",申込一覧表!AO57)</f>
        <v/>
      </c>
      <c r="B297" s="140" t="str">
        <f>申込一覧表!AY57</f>
        <v/>
      </c>
      <c r="C297" s="140" t="str">
        <f>申込一覧表!BJ57</f>
        <v/>
      </c>
      <c r="D297" t="str">
        <f>申込一覧表!AR57</f>
        <v/>
      </c>
      <c r="E297" s="137">
        <v>0</v>
      </c>
      <c r="F297" s="137">
        <v>0</v>
      </c>
      <c r="G297" s="140" t="str">
        <f>申込一覧表!BV57</f>
        <v>999:99.99</v>
      </c>
    </row>
    <row r="298" spans="1:7" x14ac:dyDescent="0.15">
      <c r="A298" s="140" t="str">
        <f>IF(申込一覧表!P58="","",申込一覧表!AO58)</f>
        <v/>
      </c>
      <c r="B298" s="140" t="str">
        <f>申込一覧表!AY58</f>
        <v/>
      </c>
      <c r="C298" s="140" t="str">
        <f>申込一覧表!BJ58</f>
        <v/>
      </c>
      <c r="D298" t="str">
        <f>申込一覧表!AR58</f>
        <v/>
      </c>
      <c r="E298" s="137">
        <v>0</v>
      </c>
      <c r="F298" s="137">
        <v>0</v>
      </c>
      <c r="G298" s="140" t="str">
        <f>申込一覧表!BV58</f>
        <v>999:99.99</v>
      </c>
    </row>
    <row r="299" spans="1:7" x14ac:dyDescent="0.15">
      <c r="A299" s="140" t="str">
        <f>IF(申込一覧表!P59="","",申込一覧表!AO59)</f>
        <v/>
      </c>
      <c r="B299" s="140" t="str">
        <f>申込一覧表!AY59</f>
        <v/>
      </c>
      <c r="C299" s="140" t="str">
        <f>申込一覧表!BJ59</f>
        <v/>
      </c>
      <c r="D299" t="str">
        <f>申込一覧表!AR59</f>
        <v/>
      </c>
      <c r="E299" s="137">
        <v>0</v>
      </c>
      <c r="F299" s="137">
        <v>0</v>
      </c>
      <c r="G299" s="140" t="str">
        <f>申込一覧表!BV59</f>
        <v>999:99.99</v>
      </c>
    </row>
    <row r="300" spans="1:7" x14ac:dyDescent="0.15">
      <c r="A300" s="140" t="str">
        <f>IF(申込一覧表!P60="","",申込一覧表!AO60)</f>
        <v/>
      </c>
      <c r="B300" s="140" t="str">
        <f>申込一覧表!AY60</f>
        <v/>
      </c>
      <c r="C300" s="140" t="str">
        <f>申込一覧表!BJ60</f>
        <v/>
      </c>
      <c r="D300" t="str">
        <f>申込一覧表!AR60</f>
        <v/>
      </c>
      <c r="E300" s="137">
        <v>0</v>
      </c>
      <c r="F300" s="137">
        <v>0</v>
      </c>
      <c r="G300" s="140" t="str">
        <f>申込一覧表!BV60</f>
        <v>999:99.99</v>
      </c>
    </row>
    <row r="301" spans="1:7" x14ac:dyDescent="0.15">
      <c r="A301" s="140" t="str">
        <f>IF(申込一覧表!P61="","",申込一覧表!AO61)</f>
        <v/>
      </c>
      <c r="B301" s="140" t="str">
        <f>申込一覧表!AY61</f>
        <v/>
      </c>
      <c r="C301" s="140" t="str">
        <f>申込一覧表!BJ61</f>
        <v/>
      </c>
      <c r="D301" t="str">
        <f>申込一覧表!AR61</f>
        <v/>
      </c>
      <c r="E301" s="137">
        <v>0</v>
      </c>
      <c r="F301" s="137">
        <v>0</v>
      </c>
      <c r="G301" s="140" t="str">
        <f>申込一覧表!BV61</f>
        <v>999:99.99</v>
      </c>
    </row>
    <row r="302" spans="1:7" x14ac:dyDescent="0.15">
      <c r="A302" s="140" t="str">
        <f>IF(申込一覧表!P62="","",申込一覧表!AO62)</f>
        <v/>
      </c>
      <c r="B302" s="140" t="str">
        <f>申込一覧表!AY62</f>
        <v/>
      </c>
      <c r="C302" s="140" t="str">
        <f>申込一覧表!BJ62</f>
        <v/>
      </c>
      <c r="D302" t="str">
        <f>申込一覧表!AR62</f>
        <v/>
      </c>
      <c r="E302" s="137">
        <v>0</v>
      </c>
      <c r="F302" s="137">
        <v>0</v>
      </c>
      <c r="G302" s="140" t="str">
        <f>申込一覧表!BV62</f>
        <v>999:99.99</v>
      </c>
    </row>
    <row r="303" spans="1:7" x14ac:dyDescent="0.15">
      <c r="A303" s="140" t="str">
        <f>IF(申込一覧表!P63="","",申込一覧表!AO63)</f>
        <v/>
      </c>
      <c r="B303" s="140" t="str">
        <f>申込一覧表!AY63</f>
        <v/>
      </c>
      <c r="C303" s="140" t="str">
        <f>申込一覧表!BJ63</f>
        <v/>
      </c>
      <c r="D303" t="str">
        <f>申込一覧表!AR63</f>
        <v/>
      </c>
      <c r="E303" s="137">
        <v>0</v>
      </c>
      <c r="F303" s="137">
        <v>0</v>
      </c>
      <c r="G303" s="140" t="str">
        <f>申込一覧表!BV63</f>
        <v>999:99.99</v>
      </c>
    </row>
    <row r="304" spans="1:7" x14ac:dyDescent="0.15">
      <c r="A304" s="140" t="str">
        <f>IF(申込一覧表!P64="","",申込一覧表!AO64)</f>
        <v/>
      </c>
      <c r="B304" s="140" t="str">
        <f>申込一覧表!AY64</f>
        <v/>
      </c>
      <c r="C304" s="140" t="str">
        <f>申込一覧表!BJ64</f>
        <v/>
      </c>
      <c r="D304" t="str">
        <f>申込一覧表!AR64</f>
        <v/>
      </c>
      <c r="E304" s="137">
        <v>0</v>
      </c>
      <c r="F304" s="137">
        <v>0</v>
      </c>
      <c r="G304" s="140" t="str">
        <f>申込一覧表!BV64</f>
        <v>999:99.99</v>
      </c>
    </row>
    <row r="305" spans="1:7" x14ac:dyDescent="0.15">
      <c r="A305" s="134" t="str">
        <f>IF(申込一覧表!P65="","",申込一覧表!AO65)</f>
        <v/>
      </c>
      <c r="B305" s="134" t="str">
        <f>申込一覧表!AY65</f>
        <v/>
      </c>
      <c r="C305" s="134" t="str">
        <f>申込一覧表!BJ65</f>
        <v/>
      </c>
      <c r="D305" s="134" t="str">
        <f>申込一覧表!AR65</f>
        <v/>
      </c>
      <c r="E305" s="138">
        <v>0</v>
      </c>
      <c r="F305" s="138">
        <v>0</v>
      </c>
      <c r="G305" s="134" t="str">
        <f>申込一覧表!BV65</f>
        <v>999:99.99</v>
      </c>
    </row>
    <row r="306" spans="1:7" x14ac:dyDescent="0.15">
      <c r="C306" s="141"/>
      <c r="E306" s="137"/>
      <c r="F306" s="137"/>
      <c r="G306" s="140"/>
    </row>
    <row r="307" spans="1:7" x14ac:dyDescent="0.15">
      <c r="A307" s="134"/>
      <c r="B307" s="134"/>
      <c r="C307" s="134"/>
      <c r="D307" s="134"/>
      <c r="E307" s="138"/>
      <c r="F307" s="138"/>
      <c r="G307" s="134"/>
    </row>
    <row r="308" spans="1:7" x14ac:dyDescent="0.15">
      <c r="A308" t="str">
        <f>IF(申込一覧表!P68="","",申込一覧表!AO68)</f>
        <v/>
      </c>
      <c r="B308" t="str">
        <f>申込一覧表!AY68</f>
        <v/>
      </c>
      <c r="C308" t="str">
        <f>申込一覧表!BJ68</f>
        <v/>
      </c>
      <c r="D308" t="str">
        <f>申込一覧表!AR68</f>
        <v/>
      </c>
      <c r="E308" s="137">
        <v>0</v>
      </c>
      <c r="F308" s="137">
        <v>5</v>
      </c>
      <c r="G308" s="140" t="str">
        <f>申込一覧表!BV68</f>
        <v>999:99.99</v>
      </c>
    </row>
    <row r="309" spans="1:7" x14ac:dyDescent="0.15">
      <c r="A309" s="140" t="str">
        <f>IF(申込一覧表!P69="","",申込一覧表!AO69)</f>
        <v/>
      </c>
      <c r="B309" s="140" t="str">
        <f>申込一覧表!AY69</f>
        <v/>
      </c>
      <c r="C309" t="str">
        <f>申込一覧表!BJ69</f>
        <v/>
      </c>
      <c r="D309" t="str">
        <f>申込一覧表!AR69</f>
        <v/>
      </c>
      <c r="E309" s="137">
        <v>0</v>
      </c>
      <c r="F309" s="137">
        <v>5</v>
      </c>
      <c r="G309" s="140" t="str">
        <f>申込一覧表!BV69</f>
        <v>999:99.99</v>
      </c>
    </row>
    <row r="310" spans="1:7" x14ac:dyDescent="0.15">
      <c r="A310" s="140" t="str">
        <f>IF(申込一覧表!P70="","",申込一覧表!AO70)</f>
        <v/>
      </c>
      <c r="B310" s="140" t="str">
        <f>申込一覧表!AY70</f>
        <v/>
      </c>
      <c r="C310" t="str">
        <f>申込一覧表!BJ70</f>
        <v/>
      </c>
      <c r="D310" t="str">
        <f>申込一覧表!AR70</f>
        <v/>
      </c>
      <c r="E310" s="137">
        <v>0</v>
      </c>
      <c r="F310" s="137">
        <v>5</v>
      </c>
      <c r="G310" s="140" t="str">
        <f>申込一覧表!BV70</f>
        <v>999:99.99</v>
      </c>
    </row>
    <row r="311" spans="1:7" x14ac:dyDescent="0.15">
      <c r="A311" s="140" t="str">
        <f>IF(申込一覧表!P71="","",申込一覧表!AO71)</f>
        <v/>
      </c>
      <c r="B311" s="140" t="str">
        <f>申込一覧表!AY71</f>
        <v/>
      </c>
      <c r="C311" t="str">
        <f>申込一覧表!BJ71</f>
        <v/>
      </c>
      <c r="D311" t="str">
        <f>申込一覧表!AR71</f>
        <v/>
      </c>
      <c r="E311" s="137">
        <v>0</v>
      </c>
      <c r="F311" s="137">
        <v>5</v>
      </c>
      <c r="G311" s="140" t="str">
        <f>申込一覧表!BV71</f>
        <v>999:99.99</v>
      </c>
    </row>
    <row r="312" spans="1:7" x14ac:dyDescent="0.15">
      <c r="A312" s="140" t="str">
        <f>IF(申込一覧表!P72="","",申込一覧表!AO72)</f>
        <v/>
      </c>
      <c r="B312" s="140" t="str">
        <f>申込一覧表!AY72</f>
        <v/>
      </c>
      <c r="C312" t="str">
        <f>申込一覧表!BJ72</f>
        <v/>
      </c>
      <c r="D312" t="str">
        <f>申込一覧表!AR72</f>
        <v/>
      </c>
      <c r="E312" s="137">
        <v>0</v>
      </c>
      <c r="F312" s="137">
        <v>5</v>
      </c>
      <c r="G312" s="140" t="str">
        <f>申込一覧表!BV72</f>
        <v>999:99.99</v>
      </c>
    </row>
    <row r="313" spans="1:7" x14ac:dyDescent="0.15">
      <c r="A313" s="140" t="str">
        <f>IF(申込一覧表!P73="","",申込一覧表!AO73)</f>
        <v/>
      </c>
      <c r="B313" s="140" t="str">
        <f>申込一覧表!AY73</f>
        <v/>
      </c>
      <c r="C313" t="str">
        <f>申込一覧表!BJ73</f>
        <v/>
      </c>
      <c r="D313" t="str">
        <f>申込一覧表!AR73</f>
        <v/>
      </c>
      <c r="E313" s="137">
        <v>0</v>
      </c>
      <c r="F313" s="137">
        <v>5</v>
      </c>
      <c r="G313" s="140" t="str">
        <f>申込一覧表!BV73</f>
        <v>999:99.99</v>
      </c>
    </row>
    <row r="314" spans="1:7" x14ac:dyDescent="0.15">
      <c r="A314" s="140" t="str">
        <f>IF(申込一覧表!P74="","",申込一覧表!AO74)</f>
        <v/>
      </c>
      <c r="B314" s="140" t="str">
        <f>申込一覧表!AY74</f>
        <v/>
      </c>
      <c r="C314" t="str">
        <f>申込一覧表!BJ74</f>
        <v/>
      </c>
      <c r="D314" t="str">
        <f>申込一覧表!AR74</f>
        <v/>
      </c>
      <c r="E314" s="137">
        <v>0</v>
      </c>
      <c r="F314" s="137">
        <v>5</v>
      </c>
      <c r="G314" s="140" t="str">
        <f>申込一覧表!BV74</f>
        <v>999:99.99</v>
      </c>
    </row>
    <row r="315" spans="1:7" x14ac:dyDescent="0.15">
      <c r="A315" s="140" t="str">
        <f>IF(申込一覧表!P75="","",申込一覧表!AO75)</f>
        <v/>
      </c>
      <c r="B315" s="140" t="str">
        <f>申込一覧表!AY75</f>
        <v/>
      </c>
      <c r="C315" t="str">
        <f>申込一覧表!BJ75</f>
        <v/>
      </c>
      <c r="D315" t="str">
        <f>申込一覧表!AR75</f>
        <v/>
      </c>
      <c r="E315" s="137">
        <v>0</v>
      </c>
      <c r="F315" s="137">
        <v>5</v>
      </c>
      <c r="G315" s="140" t="str">
        <f>申込一覧表!BV75</f>
        <v>999:99.99</v>
      </c>
    </row>
    <row r="316" spans="1:7" x14ac:dyDescent="0.15">
      <c r="A316" s="140" t="str">
        <f>IF(申込一覧表!P76="","",申込一覧表!AO76)</f>
        <v/>
      </c>
      <c r="B316" s="140" t="str">
        <f>申込一覧表!AY76</f>
        <v/>
      </c>
      <c r="C316" t="str">
        <f>申込一覧表!BJ76</f>
        <v/>
      </c>
      <c r="D316" t="str">
        <f>申込一覧表!AR76</f>
        <v/>
      </c>
      <c r="E316" s="137">
        <v>0</v>
      </c>
      <c r="F316" s="137">
        <v>5</v>
      </c>
      <c r="G316" s="140" t="str">
        <f>申込一覧表!BV76</f>
        <v>999:99.99</v>
      </c>
    </row>
    <row r="317" spans="1:7" x14ac:dyDescent="0.15">
      <c r="A317" s="140" t="str">
        <f>IF(申込一覧表!P77="","",申込一覧表!AO77)</f>
        <v/>
      </c>
      <c r="B317" s="140" t="str">
        <f>申込一覧表!AY77</f>
        <v/>
      </c>
      <c r="C317" t="str">
        <f>申込一覧表!BJ77</f>
        <v/>
      </c>
      <c r="D317" t="str">
        <f>申込一覧表!AR77</f>
        <v/>
      </c>
      <c r="E317" s="137">
        <v>0</v>
      </c>
      <c r="F317" s="137">
        <v>5</v>
      </c>
      <c r="G317" s="140" t="str">
        <f>申込一覧表!BV77</f>
        <v>999:99.99</v>
      </c>
    </row>
    <row r="318" spans="1:7" x14ac:dyDescent="0.15">
      <c r="A318" s="140" t="str">
        <f>IF(申込一覧表!P78="","",申込一覧表!AO78)</f>
        <v/>
      </c>
      <c r="B318" s="140" t="str">
        <f>申込一覧表!AY78</f>
        <v/>
      </c>
      <c r="C318" t="str">
        <f>申込一覧表!BJ78</f>
        <v/>
      </c>
      <c r="D318" t="str">
        <f>申込一覧表!AR78</f>
        <v/>
      </c>
      <c r="E318" s="137">
        <v>0</v>
      </c>
      <c r="F318" s="137">
        <v>5</v>
      </c>
      <c r="G318" s="140" t="str">
        <f>申込一覧表!BV78</f>
        <v>999:99.99</v>
      </c>
    </row>
    <row r="319" spans="1:7" x14ac:dyDescent="0.15">
      <c r="A319" s="140" t="str">
        <f>IF(申込一覧表!P79="","",申込一覧表!AO79)</f>
        <v/>
      </c>
      <c r="B319" s="140" t="str">
        <f>申込一覧表!AY79</f>
        <v/>
      </c>
      <c r="C319" t="str">
        <f>申込一覧表!BJ79</f>
        <v/>
      </c>
      <c r="D319" t="str">
        <f>申込一覧表!AR79</f>
        <v/>
      </c>
      <c r="E319" s="137">
        <v>0</v>
      </c>
      <c r="F319" s="137">
        <v>5</v>
      </c>
      <c r="G319" s="140" t="str">
        <f>申込一覧表!BV79</f>
        <v>999:99.99</v>
      </c>
    </row>
    <row r="320" spans="1:7" x14ac:dyDescent="0.15">
      <c r="A320" s="140" t="str">
        <f>IF(申込一覧表!P80="","",申込一覧表!AO80)</f>
        <v/>
      </c>
      <c r="B320" s="140" t="str">
        <f>申込一覧表!AY80</f>
        <v/>
      </c>
      <c r="C320" t="str">
        <f>申込一覧表!BJ80</f>
        <v/>
      </c>
      <c r="D320" t="str">
        <f>申込一覧表!AR80</f>
        <v/>
      </c>
      <c r="E320" s="137">
        <v>0</v>
      </c>
      <c r="F320" s="137">
        <v>5</v>
      </c>
      <c r="G320" s="140" t="str">
        <f>申込一覧表!BV80</f>
        <v>999:99.99</v>
      </c>
    </row>
    <row r="321" spans="1:7" x14ac:dyDescent="0.15">
      <c r="A321" s="140" t="str">
        <f>IF(申込一覧表!P81="","",申込一覧表!AO81)</f>
        <v/>
      </c>
      <c r="B321" s="140" t="str">
        <f>申込一覧表!AY81</f>
        <v/>
      </c>
      <c r="C321" t="str">
        <f>申込一覧表!BJ81</f>
        <v/>
      </c>
      <c r="D321" t="str">
        <f>申込一覧表!AR81</f>
        <v/>
      </c>
      <c r="E321" s="137">
        <v>0</v>
      </c>
      <c r="F321" s="137">
        <v>5</v>
      </c>
      <c r="G321" s="140" t="str">
        <f>申込一覧表!BV81</f>
        <v>999:99.99</v>
      </c>
    </row>
    <row r="322" spans="1:7" x14ac:dyDescent="0.15">
      <c r="A322" s="140" t="str">
        <f>IF(申込一覧表!P82="","",申込一覧表!AO82)</f>
        <v/>
      </c>
      <c r="B322" s="140" t="str">
        <f>申込一覧表!AY82</f>
        <v/>
      </c>
      <c r="C322" t="str">
        <f>申込一覧表!BJ82</f>
        <v/>
      </c>
      <c r="D322" t="str">
        <f>申込一覧表!AR82</f>
        <v/>
      </c>
      <c r="E322" s="137">
        <v>0</v>
      </c>
      <c r="F322" s="137">
        <v>5</v>
      </c>
      <c r="G322" s="140" t="str">
        <f>申込一覧表!BV82</f>
        <v>999:99.99</v>
      </c>
    </row>
    <row r="323" spans="1:7" x14ac:dyDescent="0.15">
      <c r="A323" s="140" t="str">
        <f>IF(申込一覧表!P83="","",申込一覧表!AO83)</f>
        <v/>
      </c>
      <c r="B323" s="140" t="str">
        <f>申込一覧表!AY83</f>
        <v/>
      </c>
      <c r="C323" t="str">
        <f>申込一覧表!BJ83</f>
        <v/>
      </c>
      <c r="D323" t="str">
        <f>申込一覧表!AR83</f>
        <v/>
      </c>
      <c r="E323" s="137">
        <v>0</v>
      </c>
      <c r="F323" s="137">
        <v>5</v>
      </c>
      <c r="G323" s="140" t="str">
        <f>申込一覧表!BV83</f>
        <v>999:99.99</v>
      </c>
    </row>
    <row r="324" spans="1:7" x14ac:dyDescent="0.15">
      <c r="A324" s="140" t="str">
        <f>IF(申込一覧表!P84="","",申込一覧表!AO84)</f>
        <v/>
      </c>
      <c r="B324" s="140" t="str">
        <f>申込一覧表!AY84</f>
        <v/>
      </c>
      <c r="C324" t="str">
        <f>申込一覧表!BJ84</f>
        <v/>
      </c>
      <c r="D324" t="str">
        <f>申込一覧表!AR84</f>
        <v/>
      </c>
      <c r="E324" s="137">
        <v>0</v>
      </c>
      <c r="F324" s="137">
        <v>5</v>
      </c>
      <c r="G324" s="140" t="str">
        <f>申込一覧表!BV84</f>
        <v>999:99.99</v>
      </c>
    </row>
    <row r="325" spans="1:7" x14ac:dyDescent="0.15">
      <c r="A325" s="140" t="str">
        <f>IF(申込一覧表!P85="","",申込一覧表!AO85)</f>
        <v/>
      </c>
      <c r="B325" s="140" t="str">
        <f>申込一覧表!AY85</f>
        <v/>
      </c>
      <c r="C325" t="str">
        <f>申込一覧表!BJ85</f>
        <v/>
      </c>
      <c r="D325" t="str">
        <f>申込一覧表!AR85</f>
        <v/>
      </c>
      <c r="E325" s="137">
        <v>0</v>
      </c>
      <c r="F325" s="137">
        <v>5</v>
      </c>
      <c r="G325" s="140" t="str">
        <f>申込一覧表!BV85</f>
        <v>999:99.99</v>
      </c>
    </row>
    <row r="326" spans="1:7" x14ac:dyDescent="0.15">
      <c r="A326" s="140" t="str">
        <f>IF(申込一覧表!P86="","",申込一覧表!AO86)</f>
        <v/>
      </c>
      <c r="B326" s="140" t="str">
        <f>申込一覧表!AY86</f>
        <v/>
      </c>
      <c r="C326" t="str">
        <f>申込一覧表!BJ86</f>
        <v/>
      </c>
      <c r="D326" t="str">
        <f>申込一覧表!AR86</f>
        <v/>
      </c>
      <c r="E326" s="137">
        <v>0</v>
      </c>
      <c r="F326" s="137">
        <v>5</v>
      </c>
      <c r="G326" s="140" t="str">
        <f>申込一覧表!BV86</f>
        <v>999:99.99</v>
      </c>
    </row>
    <row r="327" spans="1:7" x14ac:dyDescent="0.15">
      <c r="A327" s="140" t="str">
        <f>IF(申込一覧表!P87="","",申込一覧表!AO87)</f>
        <v/>
      </c>
      <c r="B327" s="140" t="str">
        <f>申込一覧表!AY87</f>
        <v/>
      </c>
      <c r="C327" t="str">
        <f>申込一覧表!BJ87</f>
        <v/>
      </c>
      <c r="D327" t="str">
        <f>申込一覧表!AR87</f>
        <v/>
      </c>
      <c r="E327" s="137">
        <v>0</v>
      </c>
      <c r="F327" s="137">
        <v>5</v>
      </c>
      <c r="G327" s="140" t="str">
        <f>申込一覧表!BV87</f>
        <v>999:99.99</v>
      </c>
    </row>
    <row r="328" spans="1:7" x14ac:dyDescent="0.15">
      <c r="A328" s="140" t="str">
        <f>IF(申込一覧表!P88="","",申込一覧表!AO88)</f>
        <v/>
      </c>
      <c r="B328" s="140" t="str">
        <f>申込一覧表!AY88</f>
        <v/>
      </c>
      <c r="C328" t="str">
        <f>申込一覧表!BJ88</f>
        <v/>
      </c>
      <c r="D328" t="str">
        <f>申込一覧表!AR88</f>
        <v/>
      </c>
      <c r="E328" s="137">
        <v>0</v>
      </c>
      <c r="F328" s="137">
        <v>5</v>
      </c>
      <c r="G328" s="140" t="str">
        <f>申込一覧表!BV88</f>
        <v>999:99.99</v>
      </c>
    </row>
    <row r="329" spans="1:7" x14ac:dyDescent="0.15">
      <c r="A329" s="140" t="str">
        <f>IF(申込一覧表!P89="","",申込一覧表!AO89)</f>
        <v/>
      </c>
      <c r="B329" s="140" t="str">
        <f>申込一覧表!AY89</f>
        <v/>
      </c>
      <c r="C329" t="str">
        <f>申込一覧表!BJ89</f>
        <v/>
      </c>
      <c r="D329" t="str">
        <f>申込一覧表!AR89</f>
        <v/>
      </c>
      <c r="E329" s="137">
        <v>0</v>
      </c>
      <c r="F329" s="137">
        <v>5</v>
      </c>
      <c r="G329" s="140" t="str">
        <f>申込一覧表!BV89</f>
        <v>999:99.99</v>
      </c>
    </row>
    <row r="330" spans="1:7" x14ac:dyDescent="0.15">
      <c r="A330" s="140" t="str">
        <f>IF(申込一覧表!P90="","",申込一覧表!AO90)</f>
        <v/>
      </c>
      <c r="B330" s="140" t="str">
        <f>申込一覧表!AY90</f>
        <v/>
      </c>
      <c r="C330" t="str">
        <f>申込一覧表!BJ90</f>
        <v/>
      </c>
      <c r="D330" t="str">
        <f>申込一覧表!AR90</f>
        <v/>
      </c>
      <c r="E330" s="137">
        <v>0</v>
      </c>
      <c r="F330" s="137">
        <v>5</v>
      </c>
      <c r="G330" s="140" t="str">
        <f>申込一覧表!BV90</f>
        <v>999:99.99</v>
      </c>
    </row>
    <row r="331" spans="1:7" x14ac:dyDescent="0.15">
      <c r="A331" s="140" t="str">
        <f>IF(申込一覧表!P91="","",申込一覧表!AO91)</f>
        <v/>
      </c>
      <c r="B331" s="140" t="str">
        <f>申込一覧表!AY91</f>
        <v/>
      </c>
      <c r="C331" t="str">
        <f>申込一覧表!BJ91</f>
        <v/>
      </c>
      <c r="D331" t="str">
        <f>申込一覧表!AR91</f>
        <v/>
      </c>
      <c r="E331" s="137">
        <v>0</v>
      </c>
      <c r="F331" s="137">
        <v>5</v>
      </c>
      <c r="G331" s="140" t="str">
        <f>申込一覧表!BV91</f>
        <v>999:99.99</v>
      </c>
    </row>
    <row r="332" spans="1:7" x14ac:dyDescent="0.15">
      <c r="A332" s="140" t="str">
        <f>IF(申込一覧表!P92="","",申込一覧表!AO92)</f>
        <v/>
      </c>
      <c r="B332" s="140" t="str">
        <f>申込一覧表!AY92</f>
        <v/>
      </c>
      <c r="C332" t="str">
        <f>申込一覧表!BJ92</f>
        <v/>
      </c>
      <c r="D332" t="str">
        <f>申込一覧表!AR92</f>
        <v/>
      </c>
      <c r="E332" s="137">
        <v>0</v>
      </c>
      <c r="F332" s="137">
        <v>5</v>
      </c>
      <c r="G332" s="140" t="str">
        <f>申込一覧表!BV92</f>
        <v>999:99.99</v>
      </c>
    </row>
    <row r="333" spans="1:7" x14ac:dyDescent="0.15">
      <c r="A333" s="140" t="str">
        <f>IF(申込一覧表!P93="","",申込一覧表!AO93)</f>
        <v/>
      </c>
      <c r="B333" s="140" t="str">
        <f>申込一覧表!AY93</f>
        <v/>
      </c>
      <c r="C333" t="str">
        <f>申込一覧表!BJ93</f>
        <v/>
      </c>
      <c r="D333" t="str">
        <f>申込一覧表!AR93</f>
        <v/>
      </c>
      <c r="E333" s="137">
        <v>0</v>
      </c>
      <c r="F333" s="137">
        <v>5</v>
      </c>
      <c r="G333" s="140" t="str">
        <f>申込一覧表!BV93</f>
        <v>999:99.99</v>
      </c>
    </row>
    <row r="334" spans="1:7" x14ac:dyDescent="0.15">
      <c r="A334" s="140" t="str">
        <f>IF(申込一覧表!P94="","",申込一覧表!AO94)</f>
        <v/>
      </c>
      <c r="B334" s="140" t="str">
        <f>申込一覧表!AY94</f>
        <v/>
      </c>
      <c r="C334" t="str">
        <f>申込一覧表!BJ94</f>
        <v/>
      </c>
      <c r="D334" t="str">
        <f>申込一覧表!AR94</f>
        <v/>
      </c>
      <c r="E334" s="137">
        <v>0</v>
      </c>
      <c r="F334" s="137">
        <v>5</v>
      </c>
      <c r="G334" s="140" t="str">
        <f>申込一覧表!BV94</f>
        <v>999:99.99</v>
      </c>
    </row>
    <row r="335" spans="1:7" x14ac:dyDescent="0.15">
      <c r="A335" s="140" t="str">
        <f>IF(申込一覧表!P95="","",申込一覧表!AO95)</f>
        <v/>
      </c>
      <c r="B335" s="140" t="str">
        <f>申込一覧表!AY95</f>
        <v/>
      </c>
      <c r="C335" t="str">
        <f>申込一覧表!BJ95</f>
        <v/>
      </c>
      <c r="D335" t="str">
        <f>申込一覧表!AR95</f>
        <v/>
      </c>
      <c r="E335" s="137">
        <v>0</v>
      </c>
      <c r="F335" s="137">
        <v>5</v>
      </c>
      <c r="G335" s="140" t="str">
        <f>申込一覧表!BV95</f>
        <v>999:99.99</v>
      </c>
    </row>
    <row r="336" spans="1:7" x14ac:dyDescent="0.15">
      <c r="A336" s="140" t="str">
        <f>IF(申込一覧表!P96="","",申込一覧表!AO96)</f>
        <v/>
      </c>
      <c r="B336" s="140" t="str">
        <f>申込一覧表!AY96</f>
        <v/>
      </c>
      <c r="C336" t="str">
        <f>申込一覧表!BJ96</f>
        <v/>
      </c>
      <c r="D336" t="str">
        <f>申込一覧表!AR96</f>
        <v/>
      </c>
      <c r="E336" s="137">
        <v>0</v>
      </c>
      <c r="F336" s="137">
        <v>5</v>
      </c>
      <c r="G336" s="140" t="str">
        <f>申込一覧表!BV96</f>
        <v>999:99.99</v>
      </c>
    </row>
    <row r="337" spans="1:7" x14ac:dyDescent="0.15">
      <c r="A337" s="140" t="str">
        <f>IF(申込一覧表!P97="","",申込一覧表!AO97)</f>
        <v/>
      </c>
      <c r="B337" s="140" t="str">
        <f>申込一覧表!AY97</f>
        <v/>
      </c>
      <c r="C337" t="str">
        <f>申込一覧表!BJ97</f>
        <v/>
      </c>
      <c r="D337" t="str">
        <f>申込一覧表!AR97</f>
        <v/>
      </c>
      <c r="E337" s="137">
        <v>0</v>
      </c>
      <c r="F337" s="137">
        <v>5</v>
      </c>
      <c r="G337" s="140" t="str">
        <f>申込一覧表!BV97</f>
        <v>999:99.99</v>
      </c>
    </row>
    <row r="338" spans="1:7" x14ac:dyDescent="0.15">
      <c r="A338" s="140" t="str">
        <f>IF(申込一覧表!P98="","",申込一覧表!AO98)</f>
        <v/>
      </c>
      <c r="B338" s="140" t="str">
        <f>申込一覧表!AY98</f>
        <v/>
      </c>
      <c r="C338" t="str">
        <f>申込一覧表!BJ98</f>
        <v/>
      </c>
      <c r="D338" t="str">
        <f>申込一覧表!AR98</f>
        <v/>
      </c>
      <c r="E338" s="137">
        <v>0</v>
      </c>
      <c r="F338" s="137">
        <v>5</v>
      </c>
      <c r="G338" s="140" t="str">
        <f>申込一覧表!BV98</f>
        <v>999:99.99</v>
      </c>
    </row>
    <row r="339" spans="1:7" x14ac:dyDescent="0.15">
      <c r="A339" s="140" t="str">
        <f>IF(申込一覧表!P99="","",申込一覧表!AO99)</f>
        <v/>
      </c>
      <c r="B339" s="140" t="str">
        <f>申込一覧表!AY99</f>
        <v/>
      </c>
      <c r="C339" t="str">
        <f>申込一覧表!BJ99</f>
        <v/>
      </c>
      <c r="D339" t="str">
        <f>申込一覧表!AR99</f>
        <v/>
      </c>
      <c r="E339" s="137">
        <v>0</v>
      </c>
      <c r="F339" s="137">
        <v>5</v>
      </c>
      <c r="G339" s="140" t="str">
        <f>申込一覧表!BV99</f>
        <v>999:99.99</v>
      </c>
    </row>
    <row r="340" spans="1:7" x14ac:dyDescent="0.15">
      <c r="A340" s="140" t="str">
        <f>IF(申込一覧表!P100="","",申込一覧表!AO100)</f>
        <v/>
      </c>
      <c r="B340" s="140" t="str">
        <f>申込一覧表!AY100</f>
        <v/>
      </c>
      <c r="C340" t="str">
        <f>申込一覧表!BJ100</f>
        <v/>
      </c>
      <c r="D340" t="str">
        <f>申込一覧表!AR100</f>
        <v/>
      </c>
      <c r="E340" s="137">
        <v>0</v>
      </c>
      <c r="F340" s="137">
        <v>5</v>
      </c>
      <c r="G340" s="140" t="str">
        <f>申込一覧表!BV100</f>
        <v>999:99.99</v>
      </c>
    </row>
    <row r="341" spans="1:7" x14ac:dyDescent="0.15">
      <c r="A341" s="140" t="str">
        <f>IF(申込一覧表!P101="","",申込一覧表!AO101)</f>
        <v/>
      </c>
      <c r="B341" s="140" t="str">
        <f>申込一覧表!AY101</f>
        <v/>
      </c>
      <c r="C341" t="str">
        <f>申込一覧表!BJ101</f>
        <v/>
      </c>
      <c r="D341" t="str">
        <f>申込一覧表!AR101</f>
        <v/>
      </c>
      <c r="E341" s="137">
        <v>0</v>
      </c>
      <c r="F341" s="137">
        <v>5</v>
      </c>
      <c r="G341" s="140" t="str">
        <f>申込一覧表!BV101</f>
        <v>999:99.99</v>
      </c>
    </row>
    <row r="342" spans="1:7" x14ac:dyDescent="0.15">
      <c r="A342" s="140" t="str">
        <f>IF(申込一覧表!P102="","",申込一覧表!AO102)</f>
        <v/>
      </c>
      <c r="B342" s="140" t="str">
        <f>申込一覧表!AY102</f>
        <v/>
      </c>
      <c r="C342" t="str">
        <f>申込一覧表!BJ102</f>
        <v/>
      </c>
      <c r="D342" t="str">
        <f>申込一覧表!AR102</f>
        <v/>
      </c>
      <c r="E342" s="137">
        <v>0</v>
      </c>
      <c r="F342" s="137">
        <v>5</v>
      </c>
      <c r="G342" s="140" t="str">
        <f>申込一覧表!BV102</f>
        <v>999:99.99</v>
      </c>
    </row>
    <row r="343" spans="1:7" x14ac:dyDescent="0.15">
      <c r="A343" s="140" t="str">
        <f>IF(申込一覧表!P103="","",申込一覧表!AO103)</f>
        <v/>
      </c>
      <c r="B343" s="140" t="str">
        <f>申込一覧表!AY103</f>
        <v/>
      </c>
      <c r="C343" t="str">
        <f>申込一覧表!BJ103</f>
        <v/>
      </c>
      <c r="D343" t="str">
        <f>申込一覧表!AR103</f>
        <v/>
      </c>
      <c r="E343" s="137">
        <v>0</v>
      </c>
      <c r="F343" s="137">
        <v>5</v>
      </c>
      <c r="G343" s="140" t="str">
        <f>申込一覧表!BV103</f>
        <v>999:99.99</v>
      </c>
    </row>
    <row r="344" spans="1:7" x14ac:dyDescent="0.15">
      <c r="A344" s="140" t="str">
        <f>IF(申込一覧表!P104="","",申込一覧表!AO104)</f>
        <v/>
      </c>
      <c r="B344" s="140" t="str">
        <f>申込一覧表!AY104</f>
        <v/>
      </c>
      <c r="C344" t="str">
        <f>申込一覧表!BJ104</f>
        <v/>
      </c>
      <c r="D344" t="str">
        <f>申込一覧表!AR104</f>
        <v/>
      </c>
      <c r="E344" s="137">
        <v>0</v>
      </c>
      <c r="F344" s="137">
        <v>5</v>
      </c>
      <c r="G344" s="140" t="str">
        <f>申込一覧表!BV104</f>
        <v>999:99.99</v>
      </c>
    </row>
    <row r="345" spans="1:7" x14ac:dyDescent="0.15">
      <c r="A345" s="140" t="str">
        <f>IF(申込一覧表!P105="","",申込一覧表!AO105)</f>
        <v/>
      </c>
      <c r="B345" s="140" t="str">
        <f>申込一覧表!AY105</f>
        <v/>
      </c>
      <c r="C345" t="str">
        <f>申込一覧表!BJ105</f>
        <v/>
      </c>
      <c r="D345" t="str">
        <f>申込一覧表!AR105</f>
        <v/>
      </c>
      <c r="E345" s="137">
        <v>0</v>
      </c>
      <c r="F345" s="137">
        <v>5</v>
      </c>
      <c r="G345" s="140" t="str">
        <f>申込一覧表!BV105</f>
        <v>999:99.99</v>
      </c>
    </row>
    <row r="346" spans="1:7" x14ac:dyDescent="0.15">
      <c r="A346" s="140" t="str">
        <f>IF(申込一覧表!P106="","",申込一覧表!AO106)</f>
        <v/>
      </c>
      <c r="B346" s="140" t="str">
        <f>申込一覧表!AY106</f>
        <v/>
      </c>
      <c r="C346" t="str">
        <f>申込一覧表!BJ106</f>
        <v/>
      </c>
      <c r="D346" t="str">
        <f>申込一覧表!AR106</f>
        <v/>
      </c>
      <c r="E346" s="137">
        <v>0</v>
      </c>
      <c r="F346" s="137">
        <v>5</v>
      </c>
      <c r="G346" s="140" t="str">
        <f>申込一覧表!BV106</f>
        <v>999:99.99</v>
      </c>
    </row>
    <row r="347" spans="1:7" x14ac:dyDescent="0.15">
      <c r="A347" s="140" t="str">
        <f>IF(申込一覧表!P107="","",申込一覧表!AO107)</f>
        <v/>
      </c>
      <c r="B347" s="140" t="str">
        <f>申込一覧表!AY107</f>
        <v/>
      </c>
      <c r="C347" t="str">
        <f>申込一覧表!BJ107</f>
        <v/>
      </c>
      <c r="D347" t="str">
        <f>申込一覧表!AR107</f>
        <v/>
      </c>
      <c r="E347" s="137">
        <v>0</v>
      </c>
      <c r="F347" s="137">
        <v>5</v>
      </c>
      <c r="G347" s="140" t="str">
        <f>申込一覧表!BV107</f>
        <v>999:99.99</v>
      </c>
    </row>
    <row r="348" spans="1:7" x14ac:dyDescent="0.15">
      <c r="A348" s="140" t="str">
        <f>IF(申込一覧表!P108="","",申込一覧表!AO108)</f>
        <v/>
      </c>
      <c r="B348" s="140" t="str">
        <f>申込一覧表!AY108</f>
        <v/>
      </c>
      <c r="C348" t="str">
        <f>申込一覧表!BJ108</f>
        <v/>
      </c>
      <c r="D348" t="str">
        <f>申込一覧表!AR108</f>
        <v/>
      </c>
      <c r="E348" s="137">
        <v>0</v>
      </c>
      <c r="F348" s="137">
        <v>5</v>
      </c>
      <c r="G348" s="140" t="str">
        <f>申込一覧表!BV108</f>
        <v>999:99.99</v>
      </c>
    </row>
    <row r="349" spans="1:7" x14ac:dyDescent="0.15">
      <c r="A349" s="140" t="str">
        <f>IF(申込一覧表!P109="","",申込一覧表!AO109)</f>
        <v/>
      </c>
      <c r="B349" s="140" t="str">
        <f>申込一覧表!AY109</f>
        <v/>
      </c>
      <c r="C349" t="str">
        <f>申込一覧表!BJ109</f>
        <v/>
      </c>
      <c r="D349" t="str">
        <f>申込一覧表!AR109</f>
        <v/>
      </c>
      <c r="E349" s="137">
        <v>0</v>
      </c>
      <c r="F349" s="137">
        <v>5</v>
      </c>
      <c r="G349" s="140" t="str">
        <f>申込一覧表!BV109</f>
        <v>999:99.99</v>
      </c>
    </row>
    <row r="350" spans="1:7" x14ac:dyDescent="0.15">
      <c r="A350" s="140" t="str">
        <f>IF(申込一覧表!P110="","",申込一覧表!AO110)</f>
        <v/>
      </c>
      <c r="B350" s="140" t="str">
        <f>申込一覧表!AY110</f>
        <v/>
      </c>
      <c r="C350" t="str">
        <f>申込一覧表!BJ110</f>
        <v/>
      </c>
      <c r="D350" t="str">
        <f>申込一覧表!AR110</f>
        <v/>
      </c>
      <c r="E350" s="137">
        <v>0</v>
      </c>
      <c r="F350" s="137">
        <v>5</v>
      </c>
      <c r="G350" s="140" t="str">
        <f>申込一覧表!BV110</f>
        <v>999:99.99</v>
      </c>
    </row>
    <row r="351" spans="1:7" x14ac:dyDescent="0.15">
      <c r="A351" s="140" t="str">
        <f>IF(申込一覧表!P111="","",申込一覧表!AO111)</f>
        <v/>
      </c>
      <c r="B351" s="140" t="str">
        <f>申込一覧表!AY111</f>
        <v/>
      </c>
      <c r="C351" t="str">
        <f>申込一覧表!BJ111</f>
        <v/>
      </c>
      <c r="D351" t="str">
        <f>申込一覧表!AR111</f>
        <v/>
      </c>
      <c r="E351" s="137">
        <v>0</v>
      </c>
      <c r="F351" s="137">
        <v>5</v>
      </c>
      <c r="G351" s="140" t="str">
        <f>申込一覧表!BV111</f>
        <v>999:99.99</v>
      </c>
    </row>
    <row r="352" spans="1:7" x14ac:dyDescent="0.15">
      <c r="A352" s="140" t="str">
        <f>IF(申込一覧表!P112="","",申込一覧表!AO112)</f>
        <v/>
      </c>
      <c r="B352" s="140" t="str">
        <f>申込一覧表!AY112</f>
        <v/>
      </c>
      <c r="C352" t="str">
        <f>申込一覧表!BJ112</f>
        <v/>
      </c>
      <c r="D352" t="str">
        <f>申込一覧表!AR112</f>
        <v/>
      </c>
      <c r="E352" s="137">
        <v>0</v>
      </c>
      <c r="F352" s="137">
        <v>5</v>
      </c>
      <c r="G352" s="140" t="str">
        <f>申込一覧表!BV112</f>
        <v>999:99.99</v>
      </c>
    </row>
    <row r="353" spans="1:7" x14ac:dyDescent="0.15">
      <c r="A353" s="140" t="str">
        <f>IF(申込一覧表!P113="","",申込一覧表!AO113)</f>
        <v/>
      </c>
      <c r="B353" s="140" t="str">
        <f>申込一覧表!AY113</f>
        <v/>
      </c>
      <c r="C353" t="str">
        <f>申込一覧表!BJ113</f>
        <v/>
      </c>
      <c r="D353" t="str">
        <f>申込一覧表!AR113</f>
        <v/>
      </c>
      <c r="E353" s="137">
        <v>0</v>
      </c>
      <c r="F353" s="137">
        <v>5</v>
      </c>
      <c r="G353" s="140" t="str">
        <f>申込一覧表!BV113</f>
        <v>999:99.99</v>
      </c>
    </row>
    <row r="354" spans="1:7" x14ac:dyDescent="0.15">
      <c r="A354" s="140" t="str">
        <f>IF(申込一覧表!P114="","",申込一覧表!AO114)</f>
        <v/>
      </c>
      <c r="B354" s="140" t="str">
        <f>申込一覧表!AY114</f>
        <v/>
      </c>
      <c r="C354" t="str">
        <f>申込一覧表!BJ114</f>
        <v/>
      </c>
      <c r="D354" t="str">
        <f>申込一覧表!AR114</f>
        <v/>
      </c>
      <c r="E354" s="137">
        <v>0</v>
      </c>
      <c r="F354" s="137">
        <v>5</v>
      </c>
      <c r="G354" s="140" t="str">
        <f>申込一覧表!BV114</f>
        <v>999:99.99</v>
      </c>
    </row>
    <row r="355" spans="1:7" x14ac:dyDescent="0.15">
      <c r="A355" s="140" t="str">
        <f>IF(申込一覧表!P115="","",申込一覧表!AO115)</f>
        <v/>
      </c>
      <c r="B355" s="140" t="str">
        <f>申込一覧表!AY115</f>
        <v/>
      </c>
      <c r="C355" t="str">
        <f>申込一覧表!BJ115</f>
        <v/>
      </c>
      <c r="D355" t="str">
        <f>申込一覧表!AR115</f>
        <v/>
      </c>
      <c r="E355" s="137">
        <v>0</v>
      </c>
      <c r="F355" s="137">
        <v>5</v>
      </c>
      <c r="G355" s="140" t="str">
        <f>申込一覧表!BV115</f>
        <v>999:99.99</v>
      </c>
    </row>
    <row r="356" spans="1:7" x14ac:dyDescent="0.15">
      <c r="A356" s="140" t="str">
        <f>IF(申込一覧表!P116="","",申込一覧表!AO116)</f>
        <v/>
      </c>
      <c r="B356" s="140" t="str">
        <f>申込一覧表!AY116</f>
        <v/>
      </c>
      <c r="C356" t="str">
        <f>申込一覧表!BJ116</f>
        <v/>
      </c>
      <c r="D356" t="str">
        <f>申込一覧表!AR116</f>
        <v/>
      </c>
      <c r="E356" s="137">
        <v>0</v>
      </c>
      <c r="F356" s="137">
        <v>5</v>
      </c>
      <c r="G356" s="140" t="str">
        <f>申込一覧表!BV116</f>
        <v>999:99.99</v>
      </c>
    </row>
    <row r="357" spans="1:7" x14ac:dyDescent="0.15">
      <c r="A357" s="140" t="str">
        <f>IF(申込一覧表!P117="","",申込一覧表!AO117)</f>
        <v/>
      </c>
      <c r="B357" s="140" t="str">
        <f>申込一覧表!AY117</f>
        <v/>
      </c>
      <c r="C357" t="str">
        <f>申込一覧表!BJ117</f>
        <v/>
      </c>
      <c r="D357" t="str">
        <f>申込一覧表!AR117</f>
        <v/>
      </c>
      <c r="E357" s="137">
        <v>0</v>
      </c>
      <c r="F357" s="137">
        <v>5</v>
      </c>
      <c r="G357" s="140" t="str">
        <f>申込一覧表!BV117</f>
        <v>999:99.99</v>
      </c>
    </row>
    <row r="358" spans="1:7" x14ac:dyDescent="0.15">
      <c r="A358" s="140" t="str">
        <f>IF(申込一覧表!P118="","",申込一覧表!AO118)</f>
        <v/>
      </c>
      <c r="B358" s="140" t="str">
        <f>申込一覧表!AY118</f>
        <v/>
      </c>
      <c r="C358" t="str">
        <f>申込一覧表!BJ118</f>
        <v/>
      </c>
      <c r="D358" t="str">
        <f>申込一覧表!AR118</f>
        <v/>
      </c>
      <c r="E358" s="137">
        <v>0</v>
      </c>
      <c r="F358" s="137">
        <v>5</v>
      </c>
      <c r="G358" s="140" t="str">
        <f>申込一覧表!BV118</f>
        <v>999:99.99</v>
      </c>
    </row>
    <row r="359" spans="1:7" x14ac:dyDescent="0.15">
      <c r="A359" s="140" t="str">
        <f>IF(申込一覧表!P119="","",申込一覧表!AO119)</f>
        <v/>
      </c>
      <c r="B359" s="140" t="str">
        <f>申込一覧表!AY119</f>
        <v/>
      </c>
      <c r="C359" t="str">
        <f>申込一覧表!BJ119</f>
        <v/>
      </c>
      <c r="D359" t="str">
        <f>申込一覧表!AR119</f>
        <v/>
      </c>
      <c r="E359" s="137">
        <v>0</v>
      </c>
      <c r="F359" s="137">
        <v>5</v>
      </c>
      <c r="G359" s="140" t="str">
        <f>申込一覧表!BV119</f>
        <v>999:99.99</v>
      </c>
    </row>
    <row r="360" spans="1:7" x14ac:dyDescent="0.15">
      <c r="A360" s="140" t="str">
        <f>IF(申込一覧表!P120="","",申込一覧表!AO120)</f>
        <v/>
      </c>
      <c r="B360" s="140" t="str">
        <f>申込一覧表!AY120</f>
        <v/>
      </c>
      <c r="C360" t="str">
        <f>申込一覧表!BJ120</f>
        <v/>
      </c>
      <c r="D360" t="str">
        <f>申込一覧表!AR120</f>
        <v/>
      </c>
      <c r="E360" s="137">
        <v>0</v>
      </c>
      <c r="F360" s="137">
        <v>5</v>
      </c>
      <c r="G360" s="140" t="str">
        <f>申込一覧表!BV120</f>
        <v>999:99.99</v>
      </c>
    </row>
    <row r="361" spans="1:7" x14ac:dyDescent="0.15">
      <c r="A361" s="140" t="str">
        <f>IF(申込一覧表!P121="","",申込一覧表!AO121)</f>
        <v/>
      </c>
      <c r="B361" s="140" t="str">
        <f>申込一覧表!AY121</f>
        <v/>
      </c>
      <c r="C361" t="str">
        <f>申込一覧表!BJ121</f>
        <v/>
      </c>
      <c r="D361" t="str">
        <f>申込一覧表!AR121</f>
        <v/>
      </c>
      <c r="E361" s="137">
        <v>0</v>
      </c>
      <c r="F361" s="137">
        <v>5</v>
      </c>
      <c r="G361" s="140" t="str">
        <f>申込一覧表!BV121</f>
        <v>999:99.99</v>
      </c>
    </row>
    <row r="362" spans="1:7" x14ac:dyDescent="0.15">
      <c r="A362" s="140" t="str">
        <f>IF(申込一覧表!P122="","",申込一覧表!AO122)</f>
        <v/>
      </c>
      <c r="B362" s="140" t="str">
        <f>申込一覧表!AY122</f>
        <v/>
      </c>
      <c r="C362" t="str">
        <f>申込一覧表!BJ122</f>
        <v/>
      </c>
      <c r="D362" t="str">
        <f>申込一覧表!AR122</f>
        <v/>
      </c>
      <c r="E362" s="137">
        <v>0</v>
      </c>
      <c r="F362" s="137">
        <v>5</v>
      </c>
      <c r="G362" s="140" t="str">
        <f>申込一覧表!BV122</f>
        <v>999:99.99</v>
      </c>
    </row>
    <row r="363" spans="1:7" x14ac:dyDescent="0.15">
      <c r="A363" s="140" t="str">
        <f>IF(申込一覧表!P123="","",申込一覧表!AO123)</f>
        <v/>
      </c>
      <c r="B363" s="140" t="str">
        <f>申込一覧表!AY123</f>
        <v/>
      </c>
      <c r="C363" t="str">
        <f>申込一覧表!BJ123</f>
        <v/>
      </c>
      <c r="D363" t="str">
        <f>申込一覧表!AR123</f>
        <v/>
      </c>
      <c r="E363" s="137">
        <v>0</v>
      </c>
      <c r="F363" s="137">
        <v>5</v>
      </c>
      <c r="G363" s="140" t="str">
        <f>申込一覧表!BV123</f>
        <v>999:99.99</v>
      </c>
    </row>
    <row r="364" spans="1:7" x14ac:dyDescent="0.15">
      <c r="A364" s="140" t="str">
        <f>IF(申込一覧表!P124="","",申込一覧表!AO124)</f>
        <v/>
      </c>
      <c r="B364" s="140" t="str">
        <f>申込一覧表!AY124</f>
        <v/>
      </c>
      <c r="C364" t="str">
        <f>申込一覧表!BJ124</f>
        <v/>
      </c>
      <c r="D364" t="str">
        <f>申込一覧表!AR124</f>
        <v/>
      </c>
      <c r="E364" s="137">
        <v>0</v>
      </c>
      <c r="F364" s="137">
        <v>5</v>
      </c>
      <c r="G364" s="140" t="str">
        <f>申込一覧表!BV124</f>
        <v>999:99.99</v>
      </c>
    </row>
    <row r="365" spans="1:7" x14ac:dyDescent="0.15">
      <c r="A365" s="140" t="str">
        <f>IF(申込一覧表!P125="","",申込一覧表!AO125)</f>
        <v/>
      </c>
      <c r="B365" s="140" t="str">
        <f>申込一覧表!AY125</f>
        <v/>
      </c>
      <c r="C365" t="str">
        <f>申込一覧表!BJ125</f>
        <v/>
      </c>
      <c r="D365" t="str">
        <f>申込一覧表!AR125</f>
        <v/>
      </c>
      <c r="E365" s="137">
        <v>0</v>
      </c>
      <c r="F365" s="137">
        <v>5</v>
      </c>
      <c r="G365" s="140" t="str">
        <f>申込一覧表!BV125</f>
        <v>999:99.99</v>
      </c>
    </row>
    <row r="366" spans="1:7" x14ac:dyDescent="0.15">
      <c r="A366" s="140" t="str">
        <f>IF(申込一覧表!P126="","",申込一覧表!AO126)</f>
        <v/>
      </c>
      <c r="B366" s="140" t="str">
        <f>申込一覧表!AY126</f>
        <v/>
      </c>
      <c r="C366" t="str">
        <f>申込一覧表!BJ126</f>
        <v/>
      </c>
      <c r="D366" t="str">
        <f>申込一覧表!AR126</f>
        <v/>
      </c>
      <c r="E366" s="137">
        <v>0</v>
      </c>
      <c r="F366" s="137">
        <v>5</v>
      </c>
      <c r="G366" s="140" t="str">
        <f>申込一覧表!BV126</f>
        <v>999:99.99</v>
      </c>
    </row>
    <row r="367" spans="1:7" x14ac:dyDescent="0.15">
      <c r="A367" s="134" t="str">
        <f>IF(申込一覧表!P127="","",申込一覧表!AO127)</f>
        <v/>
      </c>
      <c r="B367" s="134" t="str">
        <f>申込一覧表!AY127</f>
        <v/>
      </c>
      <c r="C367" s="134" t="str">
        <f>申込一覧表!BJ127</f>
        <v/>
      </c>
      <c r="D367" s="134" t="str">
        <f>申込一覧表!AR127</f>
        <v/>
      </c>
      <c r="E367" s="138">
        <v>0</v>
      </c>
      <c r="F367" s="138">
        <v>5</v>
      </c>
      <c r="G367" s="134" t="str">
        <f>申込一覧表!BV127</f>
        <v>999:99.99</v>
      </c>
    </row>
    <row r="368" spans="1:7" x14ac:dyDescent="0.15">
      <c r="A368" t="str">
        <f>IF(申込一覧表!R6="","",申込一覧表!AO6)</f>
        <v/>
      </c>
      <c r="B368" s="141" t="str">
        <f>申込一覧表!AZ6</f>
        <v/>
      </c>
      <c r="C368" s="141" t="str">
        <f>申込一覧表!BK6</f>
        <v/>
      </c>
      <c r="D368" s="141" t="str">
        <f>申込一覧表!AR6</f>
        <v/>
      </c>
      <c r="E368" s="137">
        <v>0</v>
      </c>
      <c r="F368" s="137">
        <v>0</v>
      </c>
      <c r="G368" t="str">
        <f>申込一覧表!BW6</f>
        <v>999:99.99</v>
      </c>
    </row>
    <row r="369" spans="1:7" x14ac:dyDescent="0.15">
      <c r="A369" s="140" t="str">
        <f>IF(申込一覧表!R7="","",申込一覧表!AO7)</f>
        <v/>
      </c>
      <c r="B369" s="140" t="str">
        <f>申込一覧表!AZ7</f>
        <v/>
      </c>
      <c r="C369" s="140" t="str">
        <f>申込一覧表!BK7</f>
        <v/>
      </c>
      <c r="D369" s="140" t="str">
        <f>申込一覧表!AR7</f>
        <v/>
      </c>
      <c r="E369" s="137">
        <v>0</v>
      </c>
      <c r="F369" s="137">
        <v>0</v>
      </c>
      <c r="G369" s="140" t="str">
        <f>申込一覧表!BW7</f>
        <v>999:99.99</v>
      </c>
    </row>
    <row r="370" spans="1:7" x14ac:dyDescent="0.15">
      <c r="A370" s="140" t="str">
        <f>IF(申込一覧表!R8="","",申込一覧表!AO8)</f>
        <v/>
      </c>
      <c r="B370" s="140" t="str">
        <f>申込一覧表!AZ8</f>
        <v/>
      </c>
      <c r="C370" s="140" t="str">
        <f>申込一覧表!BK8</f>
        <v/>
      </c>
      <c r="D370" s="140" t="str">
        <f>申込一覧表!AR8</f>
        <v/>
      </c>
      <c r="E370" s="137">
        <v>0</v>
      </c>
      <c r="F370" s="137">
        <v>0</v>
      </c>
      <c r="G370" s="140" t="str">
        <f>申込一覧表!BW8</f>
        <v>999:99.99</v>
      </c>
    </row>
    <row r="371" spans="1:7" x14ac:dyDescent="0.15">
      <c r="A371" s="140" t="str">
        <f>IF(申込一覧表!R9="","",申込一覧表!AO9)</f>
        <v/>
      </c>
      <c r="B371" s="140" t="str">
        <f>申込一覧表!AZ9</f>
        <v/>
      </c>
      <c r="C371" s="140" t="str">
        <f>申込一覧表!BK9</f>
        <v/>
      </c>
      <c r="D371" s="140" t="str">
        <f>申込一覧表!AR9</f>
        <v/>
      </c>
      <c r="E371" s="137">
        <v>0</v>
      </c>
      <c r="F371" s="137">
        <v>0</v>
      </c>
      <c r="G371" s="140" t="str">
        <f>申込一覧表!BW9</f>
        <v>999:99.99</v>
      </c>
    </row>
    <row r="372" spans="1:7" x14ac:dyDescent="0.15">
      <c r="A372" s="140" t="str">
        <f>IF(申込一覧表!R10="","",申込一覧表!AO10)</f>
        <v/>
      </c>
      <c r="B372" s="140" t="str">
        <f>申込一覧表!AZ10</f>
        <v/>
      </c>
      <c r="C372" s="140" t="str">
        <f>申込一覧表!BK10</f>
        <v/>
      </c>
      <c r="D372" s="140" t="str">
        <f>申込一覧表!AR10</f>
        <v/>
      </c>
      <c r="E372" s="137">
        <v>0</v>
      </c>
      <c r="F372" s="137">
        <v>0</v>
      </c>
      <c r="G372" s="140" t="str">
        <f>申込一覧表!BW10</f>
        <v>999:99.99</v>
      </c>
    </row>
    <row r="373" spans="1:7" x14ac:dyDescent="0.15">
      <c r="A373" s="140" t="str">
        <f>IF(申込一覧表!R11="","",申込一覧表!AO11)</f>
        <v/>
      </c>
      <c r="B373" s="140" t="str">
        <f>申込一覧表!AZ11</f>
        <v/>
      </c>
      <c r="C373" s="140" t="str">
        <f>申込一覧表!BK11</f>
        <v/>
      </c>
      <c r="D373" s="140" t="str">
        <f>申込一覧表!AR11</f>
        <v/>
      </c>
      <c r="E373" s="137">
        <v>0</v>
      </c>
      <c r="F373" s="137">
        <v>0</v>
      </c>
      <c r="G373" s="140" t="str">
        <f>申込一覧表!BW11</f>
        <v>999:99.99</v>
      </c>
    </row>
    <row r="374" spans="1:7" x14ac:dyDescent="0.15">
      <c r="A374" s="140" t="str">
        <f>IF(申込一覧表!R12="","",申込一覧表!AO12)</f>
        <v/>
      </c>
      <c r="B374" s="140" t="str">
        <f>申込一覧表!AZ12</f>
        <v/>
      </c>
      <c r="C374" s="140" t="str">
        <f>申込一覧表!BK12</f>
        <v/>
      </c>
      <c r="D374" s="140" t="str">
        <f>申込一覧表!AR12</f>
        <v/>
      </c>
      <c r="E374" s="137">
        <v>0</v>
      </c>
      <c r="F374" s="137">
        <v>0</v>
      </c>
      <c r="G374" s="140" t="str">
        <f>申込一覧表!BW12</f>
        <v>999:99.99</v>
      </c>
    </row>
    <row r="375" spans="1:7" x14ac:dyDescent="0.15">
      <c r="A375" s="140" t="str">
        <f>IF(申込一覧表!R13="","",申込一覧表!AO13)</f>
        <v/>
      </c>
      <c r="B375" s="140" t="str">
        <f>申込一覧表!AZ13</f>
        <v/>
      </c>
      <c r="C375" s="140" t="str">
        <f>申込一覧表!BK13</f>
        <v/>
      </c>
      <c r="D375" s="140" t="str">
        <f>申込一覧表!AR13</f>
        <v/>
      </c>
      <c r="E375" s="137">
        <v>0</v>
      </c>
      <c r="F375" s="137">
        <v>0</v>
      </c>
      <c r="G375" s="140" t="str">
        <f>申込一覧表!BW13</f>
        <v>999:99.99</v>
      </c>
    </row>
    <row r="376" spans="1:7" x14ac:dyDescent="0.15">
      <c r="A376" s="140" t="str">
        <f>IF(申込一覧表!R14="","",申込一覧表!AO14)</f>
        <v/>
      </c>
      <c r="B376" s="140" t="str">
        <f>申込一覧表!AZ14</f>
        <v/>
      </c>
      <c r="C376" s="140" t="str">
        <f>申込一覧表!BK14</f>
        <v/>
      </c>
      <c r="D376" s="140" t="str">
        <f>申込一覧表!AR14</f>
        <v/>
      </c>
      <c r="E376" s="137">
        <v>0</v>
      </c>
      <c r="F376" s="137">
        <v>0</v>
      </c>
      <c r="G376" s="140" t="str">
        <f>申込一覧表!BW14</f>
        <v>999:99.99</v>
      </c>
    </row>
    <row r="377" spans="1:7" x14ac:dyDescent="0.15">
      <c r="A377" s="140" t="str">
        <f>IF(申込一覧表!R15="","",申込一覧表!AO15)</f>
        <v/>
      </c>
      <c r="B377" s="140" t="str">
        <f>申込一覧表!AZ15</f>
        <v/>
      </c>
      <c r="C377" s="140" t="str">
        <f>申込一覧表!BK15</f>
        <v/>
      </c>
      <c r="D377" s="140" t="str">
        <f>申込一覧表!AR15</f>
        <v/>
      </c>
      <c r="E377" s="137">
        <v>0</v>
      </c>
      <c r="F377" s="137">
        <v>0</v>
      </c>
      <c r="G377" s="140" t="str">
        <f>申込一覧表!BW15</f>
        <v>999:99.99</v>
      </c>
    </row>
    <row r="378" spans="1:7" x14ac:dyDescent="0.15">
      <c r="A378" s="140" t="str">
        <f>IF(申込一覧表!R16="","",申込一覧表!AO16)</f>
        <v/>
      </c>
      <c r="B378" s="140" t="str">
        <f>申込一覧表!AZ16</f>
        <v/>
      </c>
      <c r="C378" s="140" t="str">
        <f>申込一覧表!BK16</f>
        <v/>
      </c>
      <c r="D378" s="140" t="str">
        <f>申込一覧表!AR16</f>
        <v/>
      </c>
      <c r="E378" s="137">
        <v>0</v>
      </c>
      <c r="F378" s="137">
        <v>0</v>
      </c>
      <c r="G378" s="140" t="str">
        <f>申込一覧表!BW16</f>
        <v>999:99.99</v>
      </c>
    </row>
    <row r="379" spans="1:7" x14ac:dyDescent="0.15">
      <c r="A379" s="140" t="str">
        <f>IF(申込一覧表!R17="","",申込一覧表!AO17)</f>
        <v/>
      </c>
      <c r="B379" s="140" t="str">
        <f>申込一覧表!AZ17</f>
        <v/>
      </c>
      <c r="C379" s="140" t="str">
        <f>申込一覧表!BK17</f>
        <v/>
      </c>
      <c r="D379" s="140" t="str">
        <f>申込一覧表!AR17</f>
        <v/>
      </c>
      <c r="E379" s="137">
        <v>0</v>
      </c>
      <c r="F379" s="137">
        <v>0</v>
      </c>
      <c r="G379" s="140" t="str">
        <f>申込一覧表!BW17</f>
        <v>999:99.99</v>
      </c>
    </row>
    <row r="380" spans="1:7" x14ac:dyDescent="0.15">
      <c r="A380" s="140" t="str">
        <f>IF(申込一覧表!R18="","",申込一覧表!AO18)</f>
        <v/>
      </c>
      <c r="B380" s="140" t="str">
        <f>申込一覧表!AZ18</f>
        <v/>
      </c>
      <c r="C380" s="140" t="str">
        <f>申込一覧表!BK18</f>
        <v/>
      </c>
      <c r="D380" s="140" t="str">
        <f>申込一覧表!AR18</f>
        <v/>
      </c>
      <c r="E380" s="137">
        <v>0</v>
      </c>
      <c r="F380" s="137">
        <v>0</v>
      </c>
      <c r="G380" s="140" t="str">
        <f>申込一覧表!BW18</f>
        <v>999:99.99</v>
      </c>
    </row>
    <row r="381" spans="1:7" x14ac:dyDescent="0.15">
      <c r="A381" s="140" t="str">
        <f>IF(申込一覧表!R19="","",申込一覧表!AO19)</f>
        <v/>
      </c>
      <c r="B381" s="140" t="str">
        <f>申込一覧表!AZ19</f>
        <v/>
      </c>
      <c r="C381" s="140" t="str">
        <f>申込一覧表!BK19</f>
        <v/>
      </c>
      <c r="D381" s="140" t="str">
        <f>申込一覧表!AR19</f>
        <v/>
      </c>
      <c r="E381" s="137">
        <v>0</v>
      </c>
      <c r="F381" s="137">
        <v>0</v>
      </c>
      <c r="G381" s="140" t="str">
        <f>申込一覧表!BW19</f>
        <v>999:99.99</v>
      </c>
    </row>
    <row r="382" spans="1:7" x14ac:dyDescent="0.15">
      <c r="A382" s="140" t="str">
        <f>IF(申込一覧表!R20="","",申込一覧表!AO20)</f>
        <v/>
      </c>
      <c r="B382" s="140" t="str">
        <f>申込一覧表!AZ20</f>
        <v/>
      </c>
      <c r="C382" s="140" t="str">
        <f>申込一覧表!BK20</f>
        <v/>
      </c>
      <c r="D382" s="140" t="str">
        <f>申込一覧表!AR20</f>
        <v/>
      </c>
      <c r="E382" s="137">
        <v>0</v>
      </c>
      <c r="F382" s="137">
        <v>0</v>
      </c>
      <c r="G382" s="140" t="str">
        <f>申込一覧表!BW20</f>
        <v>999:99.99</v>
      </c>
    </row>
    <row r="383" spans="1:7" x14ac:dyDescent="0.15">
      <c r="A383" s="140" t="str">
        <f>IF(申込一覧表!R21="","",申込一覧表!AO21)</f>
        <v/>
      </c>
      <c r="B383" s="140" t="str">
        <f>申込一覧表!AZ21</f>
        <v/>
      </c>
      <c r="C383" s="140" t="str">
        <f>申込一覧表!BK21</f>
        <v/>
      </c>
      <c r="D383" s="140" t="str">
        <f>申込一覧表!AR21</f>
        <v/>
      </c>
      <c r="E383" s="137">
        <v>0</v>
      </c>
      <c r="F383" s="137">
        <v>0</v>
      </c>
      <c r="G383" s="140" t="str">
        <f>申込一覧表!BW21</f>
        <v>999:99.99</v>
      </c>
    </row>
    <row r="384" spans="1:7" x14ac:dyDescent="0.15">
      <c r="A384" s="140" t="str">
        <f>IF(申込一覧表!R22="","",申込一覧表!AO22)</f>
        <v/>
      </c>
      <c r="B384" s="140" t="str">
        <f>申込一覧表!AZ22</f>
        <v/>
      </c>
      <c r="C384" s="140" t="str">
        <f>申込一覧表!BK22</f>
        <v/>
      </c>
      <c r="D384" s="140" t="str">
        <f>申込一覧表!AR22</f>
        <v/>
      </c>
      <c r="E384" s="137">
        <v>0</v>
      </c>
      <c r="F384" s="137">
        <v>0</v>
      </c>
      <c r="G384" s="140" t="str">
        <f>申込一覧表!BW22</f>
        <v>999:99.99</v>
      </c>
    </row>
    <row r="385" spans="1:7" x14ac:dyDescent="0.15">
      <c r="A385" s="140" t="str">
        <f>IF(申込一覧表!R23="","",申込一覧表!AO23)</f>
        <v/>
      </c>
      <c r="B385" s="140" t="str">
        <f>申込一覧表!AZ23</f>
        <v/>
      </c>
      <c r="C385" s="140" t="str">
        <f>申込一覧表!BK23</f>
        <v/>
      </c>
      <c r="D385" s="140" t="str">
        <f>申込一覧表!AR23</f>
        <v/>
      </c>
      <c r="E385" s="137">
        <v>0</v>
      </c>
      <c r="F385" s="137">
        <v>0</v>
      </c>
      <c r="G385" s="140" t="str">
        <f>申込一覧表!BW23</f>
        <v>999:99.99</v>
      </c>
    </row>
    <row r="386" spans="1:7" x14ac:dyDescent="0.15">
      <c r="A386" s="140" t="str">
        <f>IF(申込一覧表!R24="","",申込一覧表!AO24)</f>
        <v/>
      </c>
      <c r="B386" s="140" t="str">
        <f>申込一覧表!AZ24</f>
        <v/>
      </c>
      <c r="C386" s="140" t="str">
        <f>申込一覧表!BK24</f>
        <v/>
      </c>
      <c r="D386" s="140" t="str">
        <f>申込一覧表!AR24</f>
        <v/>
      </c>
      <c r="E386" s="137">
        <v>0</v>
      </c>
      <c r="F386" s="137">
        <v>0</v>
      </c>
      <c r="G386" s="140" t="str">
        <f>申込一覧表!BW24</f>
        <v>999:99.99</v>
      </c>
    </row>
    <row r="387" spans="1:7" x14ac:dyDescent="0.15">
      <c r="A387" s="140" t="str">
        <f>IF(申込一覧表!R25="","",申込一覧表!AO25)</f>
        <v/>
      </c>
      <c r="B387" s="140" t="str">
        <f>申込一覧表!AZ25</f>
        <v/>
      </c>
      <c r="C387" s="140" t="str">
        <f>申込一覧表!BK25</f>
        <v/>
      </c>
      <c r="D387" s="140" t="str">
        <f>申込一覧表!AR25</f>
        <v/>
      </c>
      <c r="E387" s="137">
        <v>0</v>
      </c>
      <c r="F387" s="137">
        <v>0</v>
      </c>
      <c r="G387" s="140" t="str">
        <f>申込一覧表!BW25</f>
        <v>999:99.99</v>
      </c>
    </row>
    <row r="388" spans="1:7" x14ac:dyDescent="0.15">
      <c r="A388" s="140" t="str">
        <f>IF(申込一覧表!R26="","",申込一覧表!AO26)</f>
        <v/>
      </c>
      <c r="B388" s="140" t="str">
        <f>申込一覧表!AZ26</f>
        <v/>
      </c>
      <c r="C388" s="140" t="str">
        <f>申込一覧表!BK26</f>
        <v/>
      </c>
      <c r="D388" s="140" t="str">
        <f>申込一覧表!AR26</f>
        <v/>
      </c>
      <c r="E388" s="137">
        <v>0</v>
      </c>
      <c r="F388" s="137">
        <v>0</v>
      </c>
      <c r="G388" s="140" t="str">
        <f>申込一覧表!BW26</f>
        <v>999:99.99</v>
      </c>
    </row>
    <row r="389" spans="1:7" x14ac:dyDescent="0.15">
      <c r="A389" s="140" t="str">
        <f>IF(申込一覧表!R27="","",申込一覧表!AO27)</f>
        <v/>
      </c>
      <c r="B389" s="140" t="str">
        <f>申込一覧表!AZ27</f>
        <v/>
      </c>
      <c r="C389" s="140" t="str">
        <f>申込一覧表!BK27</f>
        <v/>
      </c>
      <c r="D389" s="140" t="str">
        <f>申込一覧表!AR27</f>
        <v/>
      </c>
      <c r="E389" s="137">
        <v>0</v>
      </c>
      <c r="F389" s="137">
        <v>0</v>
      </c>
      <c r="G389" s="140" t="str">
        <f>申込一覧表!BW27</f>
        <v>999:99.99</v>
      </c>
    </row>
    <row r="390" spans="1:7" x14ac:dyDescent="0.15">
      <c r="A390" s="140" t="str">
        <f>IF(申込一覧表!R28="","",申込一覧表!AO28)</f>
        <v/>
      </c>
      <c r="B390" s="140" t="str">
        <f>申込一覧表!AZ28</f>
        <v/>
      </c>
      <c r="C390" s="140" t="str">
        <f>申込一覧表!BK28</f>
        <v/>
      </c>
      <c r="D390" s="140" t="str">
        <f>申込一覧表!AR28</f>
        <v/>
      </c>
      <c r="E390" s="137">
        <v>0</v>
      </c>
      <c r="F390" s="137">
        <v>0</v>
      </c>
      <c r="G390" s="140" t="str">
        <f>申込一覧表!BW28</f>
        <v>999:99.99</v>
      </c>
    </row>
    <row r="391" spans="1:7" x14ac:dyDescent="0.15">
      <c r="A391" s="140" t="str">
        <f>IF(申込一覧表!R29="","",申込一覧表!AO29)</f>
        <v/>
      </c>
      <c r="B391" s="140" t="str">
        <f>申込一覧表!AZ29</f>
        <v/>
      </c>
      <c r="C391" s="140" t="str">
        <f>申込一覧表!BK29</f>
        <v/>
      </c>
      <c r="D391" s="140" t="str">
        <f>申込一覧表!AR29</f>
        <v/>
      </c>
      <c r="E391" s="137">
        <v>0</v>
      </c>
      <c r="F391" s="137">
        <v>0</v>
      </c>
      <c r="G391" s="140" t="str">
        <f>申込一覧表!BW29</f>
        <v>999:99.99</v>
      </c>
    </row>
    <row r="392" spans="1:7" x14ac:dyDescent="0.15">
      <c r="A392" s="140" t="str">
        <f>IF(申込一覧表!R30="","",申込一覧表!AO30)</f>
        <v/>
      </c>
      <c r="B392" s="140" t="str">
        <f>申込一覧表!AZ30</f>
        <v/>
      </c>
      <c r="C392" s="140" t="str">
        <f>申込一覧表!BK30</f>
        <v/>
      </c>
      <c r="D392" s="140" t="str">
        <f>申込一覧表!AR30</f>
        <v/>
      </c>
      <c r="E392" s="137">
        <v>0</v>
      </c>
      <c r="F392" s="137">
        <v>0</v>
      </c>
      <c r="G392" s="140" t="str">
        <f>申込一覧表!BW30</f>
        <v>999:99.99</v>
      </c>
    </row>
    <row r="393" spans="1:7" x14ac:dyDescent="0.15">
      <c r="A393" s="140" t="str">
        <f>IF(申込一覧表!R31="","",申込一覧表!AO31)</f>
        <v/>
      </c>
      <c r="B393" s="140" t="str">
        <f>申込一覧表!AZ31</f>
        <v/>
      </c>
      <c r="C393" s="140" t="str">
        <f>申込一覧表!BK31</f>
        <v/>
      </c>
      <c r="D393" s="140" t="str">
        <f>申込一覧表!AR31</f>
        <v/>
      </c>
      <c r="E393" s="137">
        <v>0</v>
      </c>
      <c r="F393" s="137">
        <v>0</v>
      </c>
      <c r="G393" s="140" t="str">
        <f>申込一覧表!BW31</f>
        <v>999:99.99</v>
      </c>
    </row>
    <row r="394" spans="1:7" x14ac:dyDescent="0.15">
      <c r="A394" s="140" t="str">
        <f>IF(申込一覧表!R32="","",申込一覧表!AO32)</f>
        <v/>
      </c>
      <c r="B394" s="140" t="str">
        <f>申込一覧表!AZ32</f>
        <v/>
      </c>
      <c r="C394" s="140" t="str">
        <f>申込一覧表!BK32</f>
        <v/>
      </c>
      <c r="D394" s="140" t="str">
        <f>申込一覧表!AR32</f>
        <v/>
      </c>
      <c r="E394" s="137">
        <v>0</v>
      </c>
      <c r="F394" s="137">
        <v>0</v>
      </c>
      <c r="G394" s="140" t="str">
        <f>申込一覧表!BW32</f>
        <v>999:99.99</v>
      </c>
    </row>
    <row r="395" spans="1:7" x14ac:dyDescent="0.15">
      <c r="A395" s="140" t="str">
        <f>IF(申込一覧表!R33="","",申込一覧表!AO33)</f>
        <v/>
      </c>
      <c r="B395" s="140" t="str">
        <f>申込一覧表!AZ33</f>
        <v/>
      </c>
      <c r="C395" s="140" t="str">
        <f>申込一覧表!BK33</f>
        <v/>
      </c>
      <c r="D395" s="140" t="str">
        <f>申込一覧表!AR33</f>
        <v/>
      </c>
      <c r="E395" s="137">
        <v>0</v>
      </c>
      <c r="F395" s="137">
        <v>0</v>
      </c>
      <c r="G395" s="140" t="str">
        <f>申込一覧表!BW33</f>
        <v>999:99.99</v>
      </c>
    </row>
    <row r="396" spans="1:7" x14ac:dyDescent="0.15">
      <c r="A396" s="140" t="str">
        <f>IF(申込一覧表!R34="","",申込一覧表!AO34)</f>
        <v/>
      </c>
      <c r="B396" s="140" t="str">
        <f>申込一覧表!AZ34</f>
        <v/>
      </c>
      <c r="C396" s="140" t="str">
        <f>申込一覧表!BK34</f>
        <v/>
      </c>
      <c r="D396" s="140" t="str">
        <f>申込一覧表!AR34</f>
        <v/>
      </c>
      <c r="E396" s="137">
        <v>0</v>
      </c>
      <c r="F396" s="137">
        <v>0</v>
      </c>
      <c r="G396" s="140" t="str">
        <f>申込一覧表!BW34</f>
        <v>999:99.99</v>
      </c>
    </row>
    <row r="397" spans="1:7" x14ac:dyDescent="0.15">
      <c r="A397" s="140" t="str">
        <f>IF(申込一覧表!R35="","",申込一覧表!AO35)</f>
        <v/>
      </c>
      <c r="B397" s="140" t="str">
        <f>申込一覧表!AZ35</f>
        <v/>
      </c>
      <c r="C397" s="140" t="str">
        <f>申込一覧表!BK35</f>
        <v/>
      </c>
      <c r="D397" s="140" t="str">
        <f>申込一覧表!AR35</f>
        <v/>
      </c>
      <c r="E397" s="137">
        <v>0</v>
      </c>
      <c r="F397" s="137">
        <v>0</v>
      </c>
      <c r="G397" s="140" t="str">
        <f>申込一覧表!BW35</f>
        <v>999:99.99</v>
      </c>
    </row>
    <row r="398" spans="1:7" x14ac:dyDescent="0.15">
      <c r="A398" s="140" t="str">
        <f>IF(申込一覧表!R36="","",申込一覧表!AO36)</f>
        <v/>
      </c>
      <c r="B398" s="140" t="str">
        <f>申込一覧表!AZ36</f>
        <v/>
      </c>
      <c r="C398" s="140" t="str">
        <f>申込一覧表!BK36</f>
        <v/>
      </c>
      <c r="D398" s="140" t="str">
        <f>申込一覧表!AR36</f>
        <v/>
      </c>
      <c r="E398" s="137">
        <v>0</v>
      </c>
      <c r="F398" s="137">
        <v>0</v>
      </c>
      <c r="G398" s="140" t="str">
        <f>申込一覧表!BW36</f>
        <v>999:99.99</v>
      </c>
    </row>
    <row r="399" spans="1:7" x14ac:dyDescent="0.15">
      <c r="A399" s="140" t="str">
        <f>IF(申込一覧表!R37="","",申込一覧表!AO37)</f>
        <v/>
      </c>
      <c r="B399" s="140" t="str">
        <f>申込一覧表!AZ37</f>
        <v/>
      </c>
      <c r="C399" s="140" t="str">
        <f>申込一覧表!BK37</f>
        <v/>
      </c>
      <c r="D399" s="140" t="str">
        <f>申込一覧表!AR37</f>
        <v/>
      </c>
      <c r="E399" s="137">
        <v>0</v>
      </c>
      <c r="F399" s="137">
        <v>0</v>
      </c>
      <c r="G399" s="140" t="str">
        <f>申込一覧表!BW37</f>
        <v>999:99.99</v>
      </c>
    </row>
    <row r="400" spans="1:7" x14ac:dyDescent="0.15">
      <c r="A400" s="140" t="str">
        <f>IF(申込一覧表!R38="","",申込一覧表!AO38)</f>
        <v/>
      </c>
      <c r="B400" s="140" t="str">
        <f>申込一覧表!AZ38</f>
        <v/>
      </c>
      <c r="C400" s="140" t="str">
        <f>申込一覧表!BK38</f>
        <v/>
      </c>
      <c r="D400" s="140" t="str">
        <f>申込一覧表!AR38</f>
        <v/>
      </c>
      <c r="E400" s="137">
        <v>0</v>
      </c>
      <c r="F400" s="137">
        <v>0</v>
      </c>
      <c r="G400" s="140" t="str">
        <f>申込一覧表!BW38</f>
        <v>999:99.99</v>
      </c>
    </row>
    <row r="401" spans="1:7" x14ac:dyDescent="0.15">
      <c r="A401" s="140" t="str">
        <f>IF(申込一覧表!R39="","",申込一覧表!AO39)</f>
        <v/>
      </c>
      <c r="B401" s="140" t="str">
        <f>申込一覧表!AZ39</f>
        <v/>
      </c>
      <c r="C401" s="140" t="str">
        <f>申込一覧表!BK39</f>
        <v/>
      </c>
      <c r="D401" s="140" t="str">
        <f>申込一覧表!AR39</f>
        <v/>
      </c>
      <c r="E401" s="137">
        <v>0</v>
      </c>
      <c r="F401" s="137">
        <v>0</v>
      </c>
      <c r="G401" s="140" t="str">
        <f>申込一覧表!BW39</f>
        <v>999:99.99</v>
      </c>
    </row>
    <row r="402" spans="1:7" x14ac:dyDescent="0.15">
      <c r="A402" s="140" t="str">
        <f>IF(申込一覧表!R40="","",申込一覧表!AO40)</f>
        <v/>
      </c>
      <c r="B402" s="140" t="str">
        <f>申込一覧表!AZ40</f>
        <v/>
      </c>
      <c r="C402" s="140" t="str">
        <f>申込一覧表!BK40</f>
        <v/>
      </c>
      <c r="D402" s="140" t="str">
        <f>申込一覧表!AR40</f>
        <v/>
      </c>
      <c r="E402" s="137">
        <v>0</v>
      </c>
      <c r="F402" s="137">
        <v>0</v>
      </c>
      <c r="G402" s="140" t="str">
        <f>申込一覧表!BW40</f>
        <v>999:99.99</v>
      </c>
    </row>
    <row r="403" spans="1:7" x14ac:dyDescent="0.15">
      <c r="A403" s="140" t="str">
        <f>IF(申込一覧表!R41="","",申込一覧表!AO41)</f>
        <v/>
      </c>
      <c r="B403" s="140" t="str">
        <f>申込一覧表!AZ41</f>
        <v/>
      </c>
      <c r="C403" s="140" t="str">
        <f>申込一覧表!BK41</f>
        <v/>
      </c>
      <c r="D403" s="140" t="str">
        <f>申込一覧表!AR41</f>
        <v/>
      </c>
      <c r="E403" s="137">
        <v>0</v>
      </c>
      <c r="F403" s="137">
        <v>0</v>
      </c>
      <c r="G403" s="140" t="str">
        <f>申込一覧表!BW41</f>
        <v>999:99.99</v>
      </c>
    </row>
    <row r="404" spans="1:7" x14ac:dyDescent="0.15">
      <c r="A404" s="140" t="str">
        <f>IF(申込一覧表!R42="","",申込一覧表!AO42)</f>
        <v/>
      </c>
      <c r="B404" s="140" t="str">
        <f>申込一覧表!AZ42</f>
        <v/>
      </c>
      <c r="C404" s="140" t="str">
        <f>申込一覧表!BK42</f>
        <v/>
      </c>
      <c r="D404" s="140" t="str">
        <f>申込一覧表!AR42</f>
        <v/>
      </c>
      <c r="E404" s="137">
        <v>0</v>
      </c>
      <c r="F404" s="137">
        <v>0</v>
      </c>
      <c r="G404" s="140" t="str">
        <f>申込一覧表!BW42</f>
        <v>999:99.99</v>
      </c>
    </row>
    <row r="405" spans="1:7" x14ac:dyDescent="0.15">
      <c r="A405" s="140" t="str">
        <f>IF(申込一覧表!R43="","",申込一覧表!AO43)</f>
        <v/>
      </c>
      <c r="B405" s="140" t="str">
        <f>申込一覧表!AZ43</f>
        <v/>
      </c>
      <c r="C405" s="140" t="str">
        <f>申込一覧表!BK43</f>
        <v/>
      </c>
      <c r="D405" s="140" t="str">
        <f>申込一覧表!AR43</f>
        <v/>
      </c>
      <c r="E405" s="137">
        <v>0</v>
      </c>
      <c r="F405" s="137">
        <v>0</v>
      </c>
      <c r="G405" s="140" t="str">
        <f>申込一覧表!BW43</f>
        <v>999:99.99</v>
      </c>
    </row>
    <row r="406" spans="1:7" x14ac:dyDescent="0.15">
      <c r="A406" s="140" t="str">
        <f>IF(申込一覧表!R44="","",申込一覧表!AO44)</f>
        <v/>
      </c>
      <c r="B406" s="140" t="str">
        <f>申込一覧表!AZ44</f>
        <v/>
      </c>
      <c r="C406" s="140" t="str">
        <f>申込一覧表!BK44</f>
        <v/>
      </c>
      <c r="D406" s="140" t="str">
        <f>申込一覧表!AR44</f>
        <v/>
      </c>
      <c r="E406" s="137">
        <v>0</v>
      </c>
      <c r="F406" s="137">
        <v>0</v>
      </c>
      <c r="G406" s="140" t="str">
        <f>申込一覧表!BW44</f>
        <v>999:99.99</v>
      </c>
    </row>
    <row r="407" spans="1:7" x14ac:dyDescent="0.15">
      <c r="A407" s="140" t="str">
        <f>IF(申込一覧表!R45="","",申込一覧表!AO45)</f>
        <v/>
      </c>
      <c r="B407" s="140" t="str">
        <f>申込一覧表!AZ45</f>
        <v/>
      </c>
      <c r="C407" s="140" t="str">
        <f>申込一覧表!BK45</f>
        <v/>
      </c>
      <c r="D407" s="140" t="str">
        <f>申込一覧表!AR45</f>
        <v/>
      </c>
      <c r="E407" s="137">
        <v>0</v>
      </c>
      <c r="F407" s="137">
        <v>0</v>
      </c>
      <c r="G407" s="140" t="str">
        <f>申込一覧表!BW45</f>
        <v>999:99.99</v>
      </c>
    </row>
    <row r="408" spans="1:7" x14ac:dyDescent="0.15">
      <c r="A408" s="140" t="str">
        <f>IF(申込一覧表!R46="","",申込一覧表!AO46)</f>
        <v/>
      </c>
      <c r="B408" s="140" t="str">
        <f>申込一覧表!AZ46</f>
        <v/>
      </c>
      <c r="C408" s="140" t="str">
        <f>申込一覧表!BK46</f>
        <v/>
      </c>
      <c r="D408" s="140" t="str">
        <f>申込一覧表!AR46</f>
        <v/>
      </c>
      <c r="E408" s="137">
        <v>0</v>
      </c>
      <c r="F408" s="137">
        <v>0</v>
      </c>
      <c r="G408" s="140" t="str">
        <f>申込一覧表!BW46</f>
        <v>999:99.99</v>
      </c>
    </row>
    <row r="409" spans="1:7" x14ac:dyDescent="0.15">
      <c r="A409" s="140" t="str">
        <f>IF(申込一覧表!R47="","",申込一覧表!AO47)</f>
        <v/>
      </c>
      <c r="B409" s="140" t="str">
        <f>申込一覧表!AZ47</f>
        <v/>
      </c>
      <c r="C409" s="140" t="str">
        <f>申込一覧表!BK47</f>
        <v/>
      </c>
      <c r="D409" s="140" t="str">
        <f>申込一覧表!AR47</f>
        <v/>
      </c>
      <c r="E409" s="137">
        <v>0</v>
      </c>
      <c r="F409" s="137">
        <v>0</v>
      </c>
      <c r="G409" s="140" t="str">
        <f>申込一覧表!BW47</f>
        <v>999:99.99</v>
      </c>
    </row>
    <row r="410" spans="1:7" x14ac:dyDescent="0.15">
      <c r="A410" s="140" t="str">
        <f>IF(申込一覧表!R48="","",申込一覧表!AO48)</f>
        <v/>
      </c>
      <c r="B410" s="140" t="str">
        <f>申込一覧表!AZ48</f>
        <v/>
      </c>
      <c r="C410" s="140" t="str">
        <f>申込一覧表!BK48</f>
        <v/>
      </c>
      <c r="D410" s="140" t="str">
        <f>申込一覧表!AR48</f>
        <v/>
      </c>
      <c r="E410" s="137">
        <v>0</v>
      </c>
      <c r="F410" s="137">
        <v>0</v>
      </c>
      <c r="G410" s="140" t="str">
        <f>申込一覧表!BW48</f>
        <v>999:99.99</v>
      </c>
    </row>
    <row r="411" spans="1:7" x14ac:dyDescent="0.15">
      <c r="A411" s="140" t="str">
        <f>IF(申込一覧表!R49="","",申込一覧表!AO49)</f>
        <v/>
      </c>
      <c r="B411" s="140" t="str">
        <f>申込一覧表!AZ49</f>
        <v/>
      </c>
      <c r="C411" s="140" t="str">
        <f>申込一覧表!BK49</f>
        <v/>
      </c>
      <c r="D411" s="140" t="str">
        <f>申込一覧表!AR49</f>
        <v/>
      </c>
      <c r="E411" s="137">
        <v>0</v>
      </c>
      <c r="F411" s="137">
        <v>0</v>
      </c>
      <c r="G411" s="140" t="str">
        <f>申込一覧表!BW49</f>
        <v>999:99.99</v>
      </c>
    </row>
    <row r="412" spans="1:7" x14ac:dyDescent="0.15">
      <c r="A412" s="140" t="str">
        <f>IF(申込一覧表!R50="","",申込一覧表!AO50)</f>
        <v/>
      </c>
      <c r="B412" s="140" t="str">
        <f>申込一覧表!AZ50</f>
        <v/>
      </c>
      <c r="C412" s="140" t="str">
        <f>申込一覧表!BK50</f>
        <v/>
      </c>
      <c r="D412" s="140" t="str">
        <f>申込一覧表!AR50</f>
        <v/>
      </c>
      <c r="E412" s="137">
        <v>0</v>
      </c>
      <c r="F412" s="137">
        <v>0</v>
      </c>
      <c r="G412" s="140" t="str">
        <f>申込一覧表!BW50</f>
        <v>999:99.99</v>
      </c>
    </row>
    <row r="413" spans="1:7" x14ac:dyDescent="0.15">
      <c r="A413" s="140" t="str">
        <f>IF(申込一覧表!R51="","",申込一覧表!AO51)</f>
        <v/>
      </c>
      <c r="B413" s="140" t="str">
        <f>申込一覧表!AZ51</f>
        <v/>
      </c>
      <c r="C413" s="140" t="str">
        <f>申込一覧表!BK51</f>
        <v/>
      </c>
      <c r="D413" s="140" t="str">
        <f>申込一覧表!AR51</f>
        <v/>
      </c>
      <c r="E413" s="137">
        <v>0</v>
      </c>
      <c r="F413" s="137">
        <v>0</v>
      </c>
      <c r="G413" s="140" t="str">
        <f>申込一覧表!BW51</f>
        <v>999:99.99</v>
      </c>
    </row>
    <row r="414" spans="1:7" x14ac:dyDescent="0.15">
      <c r="A414" s="140" t="str">
        <f>IF(申込一覧表!R52="","",申込一覧表!AO52)</f>
        <v/>
      </c>
      <c r="B414" s="140" t="str">
        <f>申込一覧表!AZ52</f>
        <v/>
      </c>
      <c r="C414" s="140" t="str">
        <f>申込一覧表!BK52</f>
        <v/>
      </c>
      <c r="D414" s="140" t="str">
        <f>申込一覧表!AR52</f>
        <v/>
      </c>
      <c r="E414" s="137">
        <v>0</v>
      </c>
      <c r="F414" s="137">
        <v>0</v>
      </c>
      <c r="G414" s="140" t="str">
        <f>申込一覧表!BW52</f>
        <v>999:99.99</v>
      </c>
    </row>
    <row r="415" spans="1:7" x14ac:dyDescent="0.15">
      <c r="A415" s="140" t="str">
        <f>IF(申込一覧表!R53="","",申込一覧表!AO53)</f>
        <v/>
      </c>
      <c r="B415" s="140" t="str">
        <f>申込一覧表!AZ53</f>
        <v/>
      </c>
      <c r="C415" s="140" t="str">
        <f>申込一覧表!BK53</f>
        <v/>
      </c>
      <c r="D415" s="140" t="str">
        <f>申込一覧表!AR53</f>
        <v/>
      </c>
      <c r="E415" s="137">
        <v>0</v>
      </c>
      <c r="F415" s="137">
        <v>0</v>
      </c>
      <c r="G415" s="140" t="str">
        <f>申込一覧表!BW53</f>
        <v>999:99.99</v>
      </c>
    </row>
    <row r="416" spans="1:7" x14ac:dyDescent="0.15">
      <c r="A416" s="140" t="str">
        <f>IF(申込一覧表!R54="","",申込一覧表!AO54)</f>
        <v/>
      </c>
      <c r="B416" s="140" t="str">
        <f>申込一覧表!AZ54</f>
        <v/>
      </c>
      <c r="C416" s="140" t="str">
        <f>申込一覧表!BK54</f>
        <v/>
      </c>
      <c r="D416" s="140" t="str">
        <f>申込一覧表!AR54</f>
        <v/>
      </c>
      <c r="E416" s="137">
        <v>0</v>
      </c>
      <c r="F416" s="137">
        <v>0</v>
      </c>
      <c r="G416" s="140" t="str">
        <f>申込一覧表!BW54</f>
        <v>999:99.99</v>
      </c>
    </row>
    <row r="417" spans="1:7" x14ac:dyDescent="0.15">
      <c r="A417" s="140" t="str">
        <f>IF(申込一覧表!R55="","",申込一覧表!AO55)</f>
        <v/>
      </c>
      <c r="B417" s="140" t="str">
        <f>申込一覧表!AZ55</f>
        <v/>
      </c>
      <c r="C417" s="140" t="str">
        <f>申込一覧表!BK55</f>
        <v/>
      </c>
      <c r="D417" s="140" t="str">
        <f>申込一覧表!AR55</f>
        <v/>
      </c>
      <c r="E417" s="137">
        <v>0</v>
      </c>
      <c r="F417" s="137">
        <v>0</v>
      </c>
      <c r="G417" s="140" t="str">
        <f>申込一覧表!BW55</f>
        <v>999:99.99</v>
      </c>
    </row>
    <row r="418" spans="1:7" x14ac:dyDescent="0.15">
      <c r="A418" s="140" t="str">
        <f>IF(申込一覧表!R56="","",申込一覧表!AO56)</f>
        <v/>
      </c>
      <c r="B418" s="140" t="str">
        <f>申込一覧表!AZ56</f>
        <v/>
      </c>
      <c r="C418" s="140" t="str">
        <f>申込一覧表!BK56</f>
        <v/>
      </c>
      <c r="D418" s="140" t="str">
        <f>申込一覧表!AR56</f>
        <v/>
      </c>
      <c r="E418" s="137">
        <v>0</v>
      </c>
      <c r="F418" s="137">
        <v>0</v>
      </c>
      <c r="G418" s="140" t="str">
        <f>申込一覧表!BW56</f>
        <v>999:99.99</v>
      </c>
    </row>
    <row r="419" spans="1:7" x14ac:dyDescent="0.15">
      <c r="A419" s="140" t="str">
        <f>IF(申込一覧表!R57="","",申込一覧表!AO57)</f>
        <v/>
      </c>
      <c r="B419" s="140" t="str">
        <f>申込一覧表!AZ57</f>
        <v/>
      </c>
      <c r="C419" s="140" t="str">
        <f>申込一覧表!BK57</f>
        <v/>
      </c>
      <c r="D419" s="140" t="str">
        <f>申込一覧表!AR57</f>
        <v/>
      </c>
      <c r="E419" s="137">
        <v>0</v>
      </c>
      <c r="F419" s="137">
        <v>0</v>
      </c>
      <c r="G419" s="140" t="str">
        <f>申込一覧表!BW57</f>
        <v>999:99.99</v>
      </c>
    </row>
    <row r="420" spans="1:7" x14ac:dyDescent="0.15">
      <c r="A420" s="140" t="str">
        <f>IF(申込一覧表!R58="","",申込一覧表!AO58)</f>
        <v/>
      </c>
      <c r="B420" s="140" t="str">
        <f>申込一覧表!AZ58</f>
        <v/>
      </c>
      <c r="C420" s="140" t="str">
        <f>申込一覧表!BK58</f>
        <v/>
      </c>
      <c r="D420" s="140" t="str">
        <f>申込一覧表!AR58</f>
        <v/>
      </c>
      <c r="E420" s="137">
        <v>0</v>
      </c>
      <c r="F420" s="137">
        <v>0</v>
      </c>
      <c r="G420" s="140" t="str">
        <f>申込一覧表!BW58</f>
        <v>999:99.99</v>
      </c>
    </row>
    <row r="421" spans="1:7" x14ac:dyDescent="0.15">
      <c r="A421" s="140" t="str">
        <f>IF(申込一覧表!R59="","",申込一覧表!AO59)</f>
        <v/>
      </c>
      <c r="B421" s="140" t="str">
        <f>申込一覧表!AZ59</f>
        <v/>
      </c>
      <c r="C421" s="140" t="str">
        <f>申込一覧表!BK59</f>
        <v/>
      </c>
      <c r="D421" s="140" t="str">
        <f>申込一覧表!AR59</f>
        <v/>
      </c>
      <c r="E421" s="137">
        <v>0</v>
      </c>
      <c r="F421" s="137">
        <v>0</v>
      </c>
      <c r="G421" s="140" t="str">
        <f>申込一覧表!BW59</f>
        <v>999:99.99</v>
      </c>
    </row>
    <row r="422" spans="1:7" x14ac:dyDescent="0.15">
      <c r="A422" s="140" t="str">
        <f>IF(申込一覧表!R60="","",申込一覧表!AO60)</f>
        <v/>
      </c>
      <c r="B422" s="140" t="str">
        <f>申込一覧表!AZ60</f>
        <v/>
      </c>
      <c r="C422" s="140" t="str">
        <f>申込一覧表!BK60</f>
        <v/>
      </c>
      <c r="D422" s="140" t="str">
        <f>申込一覧表!AR60</f>
        <v/>
      </c>
      <c r="E422" s="137">
        <v>0</v>
      </c>
      <c r="F422" s="137">
        <v>0</v>
      </c>
      <c r="G422" s="140" t="str">
        <f>申込一覧表!BW60</f>
        <v>999:99.99</v>
      </c>
    </row>
    <row r="423" spans="1:7" x14ac:dyDescent="0.15">
      <c r="A423" s="140" t="str">
        <f>IF(申込一覧表!R61="","",申込一覧表!AO61)</f>
        <v/>
      </c>
      <c r="B423" s="140" t="str">
        <f>申込一覧表!AZ61</f>
        <v/>
      </c>
      <c r="C423" s="140" t="str">
        <f>申込一覧表!BK61</f>
        <v/>
      </c>
      <c r="D423" s="140" t="str">
        <f>申込一覧表!AR61</f>
        <v/>
      </c>
      <c r="E423" s="137">
        <v>0</v>
      </c>
      <c r="F423" s="137">
        <v>0</v>
      </c>
      <c r="G423" s="140" t="str">
        <f>申込一覧表!BW61</f>
        <v>999:99.99</v>
      </c>
    </row>
    <row r="424" spans="1:7" x14ac:dyDescent="0.15">
      <c r="A424" s="140" t="str">
        <f>IF(申込一覧表!R62="","",申込一覧表!AO62)</f>
        <v/>
      </c>
      <c r="B424" s="140" t="str">
        <f>申込一覧表!AZ62</f>
        <v/>
      </c>
      <c r="C424" s="140" t="str">
        <f>申込一覧表!BK62</f>
        <v/>
      </c>
      <c r="D424" s="140" t="str">
        <f>申込一覧表!AR62</f>
        <v/>
      </c>
      <c r="E424" s="137">
        <v>0</v>
      </c>
      <c r="F424" s="137">
        <v>0</v>
      </c>
      <c r="G424" s="140" t="str">
        <f>申込一覧表!BW62</f>
        <v>999:99.99</v>
      </c>
    </row>
    <row r="425" spans="1:7" x14ac:dyDescent="0.15">
      <c r="A425" s="140" t="str">
        <f>IF(申込一覧表!R63="","",申込一覧表!AO63)</f>
        <v/>
      </c>
      <c r="B425" s="140" t="str">
        <f>申込一覧表!AZ63</f>
        <v/>
      </c>
      <c r="C425" s="140" t="str">
        <f>申込一覧表!BK63</f>
        <v/>
      </c>
      <c r="D425" s="140" t="str">
        <f>申込一覧表!AR63</f>
        <v/>
      </c>
      <c r="E425" s="137">
        <v>0</v>
      </c>
      <c r="F425" s="137">
        <v>0</v>
      </c>
      <c r="G425" s="140" t="str">
        <f>申込一覧表!BW63</f>
        <v>999:99.99</v>
      </c>
    </row>
    <row r="426" spans="1:7" x14ac:dyDescent="0.15">
      <c r="A426" s="140" t="str">
        <f>IF(申込一覧表!R64="","",申込一覧表!AO64)</f>
        <v/>
      </c>
      <c r="B426" s="140" t="str">
        <f>申込一覧表!AZ64</f>
        <v/>
      </c>
      <c r="C426" s="140" t="str">
        <f>申込一覧表!BK64</f>
        <v/>
      </c>
      <c r="D426" s="140" t="str">
        <f>申込一覧表!AR64</f>
        <v/>
      </c>
      <c r="E426" s="137">
        <v>0</v>
      </c>
      <c r="F426" s="137">
        <v>0</v>
      </c>
      <c r="G426" s="140" t="str">
        <f>申込一覧表!BW64</f>
        <v>999:99.99</v>
      </c>
    </row>
    <row r="427" spans="1:7" x14ac:dyDescent="0.15">
      <c r="A427" s="134" t="str">
        <f>IF(申込一覧表!R65="","",申込一覧表!AO65)</f>
        <v/>
      </c>
      <c r="B427" s="134" t="str">
        <f>申込一覧表!AZ65</f>
        <v/>
      </c>
      <c r="C427" s="134" t="str">
        <f>申込一覧表!BK65</f>
        <v/>
      </c>
      <c r="D427" s="134" t="str">
        <f>申込一覧表!AR65</f>
        <v/>
      </c>
      <c r="E427" s="138">
        <v>0</v>
      </c>
      <c r="F427" s="138">
        <v>0</v>
      </c>
      <c r="G427" s="134" t="str">
        <f>申込一覧表!BW65</f>
        <v>999:99.99</v>
      </c>
    </row>
    <row r="428" spans="1:7" x14ac:dyDescent="0.15">
      <c r="B428" s="140"/>
      <c r="C428" s="140"/>
      <c r="D428" s="140"/>
      <c r="E428" s="137"/>
      <c r="F428" s="137"/>
    </row>
    <row r="429" spans="1:7" x14ac:dyDescent="0.15">
      <c r="A429" s="134"/>
      <c r="B429" s="134"/>
      <c r="C429" s="134"/>
      <c r="D429" s="134"/>
      <c r="E429" s="138"/>
      <c r="F429" s="138"/>
      <c r="G429" s="134"/>
    </row>
    <row r="430" spans="1:7" x14ac:dyDescent="0.15">
      <c r="A430" t="str">
        <f>IF(申込一覧表!R68="","",申込一覧表!AO68)</f>
        <v/>
      </c>
      <c r="B430" s="140" t="str">
        <f>申込一覧表!AZ68</f>
        <v/>
      </c>
      <c r="C430" s="140" t="str">
        <f>申込一覧表!BK68</f>
        <v/>
      </c>
      <c r="D430" s="140" t="str">
        <f>申込一覧表!AR68</f>
        <v/>
      </c>
      <c r="E430" s="137">
        <v>0</v>
      </c>
      <c r="F430" s="137">
        <v>5</v>
      </c>
      <c r="G430" t="str">
        <f>申込一覧表!BW68</f>
        <v>999:99.99</v>
      </c>
    </row>
    <row r="431" spans="1:7" x14ac:dyDescent="0.15">
      <c r="A431" t="str">
        <f>IF(申込一覧表!R69="","",申込一覧表!AO69)</f>
        <v/>
      </c>
      <c r="B431" s="140" t="str">
        <f>申込一覧表!AZ69</f>
        <v/>
      </c>
      <c r="C431" s="140" t="str">
        <f>申込一覧表!BK69</f>
        <v/>
      </c>
      <c r="D431" s="140" t="str">
        <f>申込一覧表!AR69</f>
        <v/>
      </c>
      <c r="E431" s="137">
        <v>0</v>
      </c>
      <c r="F431" s="137">
        <v>5</v>
      </c>
      <c r="G431" s="140" t="str">
        <f>申込一覧表!BW69</f>
        <v>999:99.99</v>
      </c>
    </row>
    <row r="432" spans="1:7" x14ac:dyDescent="0.15">
      <c r="A432" t="str">
        <f>IF(申込一覧表!R70="","",申込一覧表!AO70)</f>
        <v/>
      </c>
      <c r="B432" s="140" t="str">
        <f>申込一覧表!AZ70</f>
        <v/>
      </c>
      <c r="C432" s="140" t="str">
        <f>申込一覧表!BK70</f>
        <v/>
      </c>
      <c r="D432" s="140" t="str">
        <f>申込一覧表!AR70</f>
        <v/>
      </c>
      <c r="E432" s="137">
        <v>0</v>
      </c>
      <c r="F432" s="137">
        <v>5</v>
      </c>
      <c r="G432" s="140" t="str">
        <f>申込一覧表!BW70</f>
        <v>999:99.99</v>
      </c>
    </row>
    <row r="433" spans="1:7" x14ac:dyDescent="0.15">
      <c r="A433" t="str">
        <f>IF(申込一覧表!R71="","",申込一覧表!AO71)</f>
        <v/>
      </c>
      <c r="B433" s="140" t="str">
        <f>申込一覧表!AZ71</f>
        <v/>
      </c>
      <c r="C433" s="140" t="str">
        <f>申込一覧表!BK71</f>
        <v/>
      </c>
      <c r="D433" s="140" t="str">
        <f>申込一覧表!AR71</f>
        <v/>
      </c>
      <c r="E433" s="137">
        <v>0</v>
      </c>
      <c r="F433" s="137">
        <v>5</v>
      </c>
      <c r="G433" s="140" t="str">
        <f>申込一覧表!BW71</f>
        <v>999:99.99</v>
      </c>
    </row>
    <row r="434" spans="1:7" x14ac:dyDescent="0.15">
      <c r="A434" t="str">
        <f>IF(申込一覧表!R72="","",申込一覧表!AO72)</f>
        <v/>
      </c>
      <c r="B434" s="140" t="str">
        <f>申込一覧表!AZ72</f>
        <v/>
      </c>
      <c r="C434" s="140" t="str">
        <f>申込一覧表!BK72</f>
        <v/>
      </c>
      <c r="D434" s="140" t="str">
        <f>申込一覧表!AR72</f>
        <v/>
      </c>
      <c r="E434" s="137">
        <v>0</v>
      </c>
      <c r="F434" s="137">
        <v>5</v>
      </c>
      <c r="G434" s="140" t="str">
        <f>申込一覧表!BW72</f>
        <v>999:99.99</v>
      </c>
    </row>
    <row r="435" spans="1:7" x14ac:dyDescent="0.15">
      <c r="A435" t="str">
        <f>IF(申込一覧表!R73="","",申込一覧表!AO73)</f>
        <v/>
      </c>
      <c r="B435" s="140" t="str">
        <f>申込一覧表!AZ73</f>
        <v/>
      </c>
      <c r="C435" s="140" t="str">
        <f>申込一覧表!BK73</f>
        <v/>
      </c>
      <c r="D435" s="140" t="str">
        <f>申込一覧表!AR73</f>
        <v/>
      </c>
      <c r="E435" s="137">
        <v>0</v>
      </c>
      <c r="F435" s="137">
        <v>5</v>
      </c>
      <c r="G435" s="140" t="str">
        <f>申込一覧表!BW73</f>
        <v>999:99.99</v>
      </c>
    </row>
    <row r="436" spans="1:7" x14ac:dyDescent="0.15">
      <c r="A436" t="str">
        <f>IF(申込一覧表!R74="","",申込一覧表!AO74)</f>
        <v/>
      </c>
      <c r="B436" s="140" t="str">
        <f>申込一覧表!AZ74</f>
        <v/>
      </c>
      <c r="C436" s="140" t="str">
        <f>申込一覧表!BK74</f>
        <v/>
      </c>
      <c r="D436" s="140" t="str">
        <f>申込一覧表!AR74</f>
        <v/>
      </c>
      <c r="E436" s="137">
        <v>0</v>
      </c>
      <c r="F436" s="137">
        <v>5</v>
      </c>
      <c r="G436" s="140" t="str">
        <f>申込一覧表!BW74</f>
        <v>999:99.99</v>
      </c>
    </row>
    <row r="437" spans="1:7" x14ac:dyDescent="0.15">
      <c r="A437" t="str">
        <f>IF(申込一覧表!R75="","",申込一覧表!AO75)</f>
        <v/>
      </c>
      <c r="B437" s="140" t="str">
        <f>申込一覧表!AZ75</f>
        <v/>
      </c>
      <c r="C437" s="140" t="str">
        <f>申込一覧表!BK75</f>
        <v/>
      </c>
      <c r="D437" s="140" t="str">
        <f>申込一覧表!AR75</f>
        <v/>
      </c>
      <c r="E437" s="137">
        <v>0</v>
      </c>
      <c r="F437" s="137">
        <v>5</v>
      </c>
      <c r="G437" s="140" t="str">
        <f>申込一覧表!BW75</f>
        <v>999:99.99</v>
      </c>
    </row>
    <row r="438" spans="1:7" x14ac:dyDescent="0.15">
      <c r="A438" t="str">
        <f>IF(申込一覧表!R76="","",申込一覧表!AO76)</f>
        <v/>
      </c>
      <c r="B438" s="140" t="str">
        <f>申込一覧表!AZ76</f>
        <v/>
      </c>
      <c r="C438" s="140" t="str">
        <f>申込一覧表!BK76</f>
        <v/>
      </c>
      <c r="D438" s="140" t="str">
        <f>申込一覧表!AR76</f>
        <v/>
      </c>
      <c r="E438" s="137">
        <v>0</v>
      </c>
      <c r="F438" s="137">
        <v>5</v>
      </c>
      <c r="G438" s="140" t="str">
        <f>申込一覧表!BW76</f>
        <v>999:99.99</v>
      </c>
    </row>
    <row r="439" spans="1:7" x14ac:dyDescent="0.15">
      <c r="A439" t="str">
        <f>IF(申込一覧表!R77="","",申込一覧表!AO77)</f>
        <v/>
      </c>
      <c r="B439" s="140" t="str">
        <f>申込一覧表!AZ77</f>
        <v/>
      </c>
      <c r="C439" s="140" t="str">
        <f>申込一覧表!BK77</f>
        <v/>
      </c>
      <c r="D439" s="140" t="str">
        <f>申込一覧表!AR77</f>
        <v/>
      </c>
      <c r="E439" s="137">
        <v>0</v>
      </c>
      <c r="F439" s="137">
        <v>5</v>
      </c>
      <c r="G439" s="140" t="str">
        <f>申込一覧表!BW77</f>
        <v>999:99.99</v>
      </c>
    </row>
    <row r="440" spans="1:7" x14ac:dyDescent="0.15">
      <c r="A440" t="str">
        <f>IF(申込一覧表!R78="","",申込一覧表!AO78)</f>
        <v/>
      </c>
      <c r="B440" s="140" t="str">
        <f>申込一覧表!AZ78</f>
        <v/>
      </c>
      <c r="C440" s="140" t="str">
        <f>申込一覧表!BK78</f>
        <v/>
      </c>
      <c r="D440" s="140" t="str">
        <f>申込一覧表!AR78</f>
        <v/>
      </c>
      <c r="E440" s="137">
        <v>0</v>
      </c>
      <c r="F440" s="137">
        <v>5</v>
      </c>
      <c r="G440" s="140" t="str">
        <f>申込一覧表!BW78</f>
        <v>999:99.99</v>
      </c>
    </row>
    <row r="441" spans="1:7" x14ac:dyDescent="0.15">
      <c r="A441" t="str">
        <f>IF(申込一覧表!R79="","",申込一覧表!AO79)</f>
        <v/>
      </c>
      <c r="B441" s="140" t="str">
        <f>申込一覧表!AZ79</f>
        <v/>
      </c>
      <c r="C441" s="140" t="str">
        <f>申込一覧表!BK79</f>
        <v/>
      </c>
      <c r="D441" s="140" t="str">
        <f>申込一覧表!AR79</f>
        <v/>
      </c>
      <c r="E441" s="137">
        <v>0</v>
      </c>
      <c r="F441" s="137">
        <v>5</v>
      </c>
      <c r="G441" s="140" t="str">
        <f>申込一覧表!BW79</f>
        <v>999:99.99</v>
      </c>
    </row>
    <row r="442" spans="1:7" x14ac:dyDescent="0.15">
      <c r="A442" t="str">
        <f>IF(申込一覧表!R80="","",申込一覧表!AO80)</f>
        <v/>
      </c>
      <c r="B442" s="140" t="str">
        <f>申込一覧表!AZ80</f>
        <v/>
      </c>
      <c r="C442" s="140" t="str">
        <f>申込一覧表!BK80</f>
        <v/>
      </c>
      <c r="D442" s="140" t="str">
        <f>申込一覧表!AR80</f>
        <v/>
      </c>
      <c r="E442" s="137">
        <v>0</v>
      </c>
      <c r="F442" s="137">
        <v>5</v>
      </c>
      <c r="G442" s="140" t="str">
        <f>申込一覧表!BW80</f>
        <v>999:99.99</v>
      </c>
    </row>
    <row r="443" spans="1:7" x14ac:dyDescent="0.15">
      <c r="A443" t="str">
        <f>IF(申込一覧表!R81="","",申込一覧表!AO81)</f>
        <v/>
      </c>
      <c r="B443" s="140" t="str">
        <f>申込一覧表!AZ81</f>
        <v/>
      </c>
      <c r="C443" s="140" t="str">
        <f>申込一覧表!BK81</f>
        <v/>
      </c>
      <c r="D443" s="140" t="str">
        <f>申込一覧表!AR81</f>
        <v/>
      </c>
      <c r="E443" s="137">
        <v>0</v>
      </c>
      <c r="F443" s="137">
        <v>5</v>
      </c>
      <c r="G443" s="140" t="str">
        <f>申込一覧表!BW81</f>
        <v>999:99.99</v>
      </c>
    </row>
    <row r="444" spans="1:7" x14ac:dyDescent="0.15">
      <c r="A444" t="str">
        <f>IF(申込一覧表!R82="","",申込一覧表!AO82)</f>
        <v/>
      </c>
      <c r="B444" s="140" t="str">
        <f>申込一覧表!AZ82</f>
        <v/>
      </c>
      <c r="C444" s="140" t="str">
        <f>申込一覧表!BK82</f>
        <v/>
      </c>
      <c r="D444" s="140" t="str">
        <f>申込一覧表!AR82</f>
        <v/>
      </c>
      <c r="E444" s="137">
        <v>0</v>
      </c>
      <c r="F444" s="137">
        <v>5</v>
      </c>
      <c r="G444" s="140" t="str">
        <f>申込一覧表!BW82</f>
        <v>999:99.99</v>
      </c>
    </row>
    <row r="445" spans="1:7" x14ac:dyDescent="0.15">
      <c r="A445" t="str">
        <f>IF(申込一覧表!R83="","",申込一覧表!AO83)</f>
        <v/>
      </c>
      <c r="B445" s="140" t="str">
        <f>申込一覧表!AZ83</f>
        <v/>
      </c>
      <c r="C445" s="140" t="str">
        <f>申込一覧表!BK83</f>
        <v/>
      </c>
      <c r="D445" s="140" t="str">
        <f>申込一覧表!AR83</f>
        <v/>
      </c>
      <c r="E445" s="137">
        <v>0</v>
      </c>
      <c r="F445" s="137">
        <v>5</v>
      </c>
      <c r="G445" s="140" t="str">
        <f>申込一覧表!BW83</f>
        <v>999:99.99</v>
      </c>
    </row>
    <row r="446" spans="1:7" x14ac:dyDescent="0.15">
      <c r="A446" t="str">
        <f>IF(申込一覧表!R84="","",申込一覧表!AO84)</f>
        <v/>
      </c>
      <c r="B446" s="140" t="str">
        <f>申込一覧表!AZ84</f>
        <v/>
      </c>
      <c r="C446" s="140" t="str">
        <f>申込一覧表!BK84</f>
        <v/>
      </c>
      <c r="D446" s="140" t="str">
        <f>申込一覧表!AR84</f>
        <v/>
      </c>
      <c r="E446" s="137">
        <v>0</v>
      </c>
      <c r="F446" s="137">
        <v>5</v>
      </c>
      <c r="G446" s="140" t="str">
        <f>申込一覧表!BW84</f>
        <v>999:99.99</v>
      </c>
    </row>
    <row r="447" spans="1:7" x14ac:dyDescent="0.15">
      <c r="A447" t="str">
        <f>IF(申込一覧表!R85="","",申込一覧表!AO85)</f>
        <v/>
      </c>
      <c r="B447" s="140" t="str">
        <f>申込一覧表!AZ85</f>
        <v/>
      </c>
      <c r="C447" s="140" t="str">
        <f>申込一覧表!BK85</f>
        <v/>
      </c>
      <c r="D447" s="140" t="str">
        <f>申込一覧表!AR85</f>
        <v/>
      </c>
      <c r="E447" s="137">
        <v>0</v>
      </c>
      <c r="F447" s="137">
        <v>5</v>
      </c>
      <c r="G447" s="140" t="str">
        <f>申込一覧表!BW85</f>
        <v>999:99.99</v>
      </c>
    </row>
    <row r="448" spans="1:7" x14ac:dyDescent="0.15">
      <c r="A448" t="str">
        <f>IF(申込一覧表!R86="","",申込一覧表!AO86)</f>
        <v/>
      </c>
      <c r="B448" s="140" t="str">
        <f>申込一覧表!AZ86</f>
        <v/>
      </c>
      <c r="C448" s="140" t="str">
        <f>申込一覧表!BK86</f>
        <v/>
      </c>
      <c r="D448" s="140" t="str">
        <f>申込一覧表!AR86</f>
        <v/>
      </c>
      <c r="E448" s="137">
        <v>0</v>
      </c>
      <c r="F448" s="137">
        <v>5</v>
      </c>
      <c r="G448" s="140" t="str">
        <f>申込一覧表!BW86</f>
        <v>999:99.99</v>
      </c>
    </row>
    <row r="449" spans="1:7" x14ac:dyDescent="0.15">
      <c r="A449" t="str">
        <f>IF(申込一覧表!R87="","",申込一覧表!AO87)</f>
        <v/>
      </c>
      <c r="B449" s="140" t="str">
        <f>申込一覧表!AZ87</f>
        <v/>
      </c>
      <c r="C449" s="140" t="str">
        <f>申込一覧表!BK87</f>
        <v/>
      </c>
      <c r="D449" s="140" t="str">
        <f>申込一覧表!AR87</f>
        <v/>
      </c>
      <c r="E449" s="137">
        <v>0</v>
      </c>
      <c r="F449" s="137">
        <v>5</v>
      </c>
      <c r="G449" s="140" t="str">
        <f>申込一覧表!BW87</f>
        <v>999:99.99</v>
      </c>
    </row>
    <row r="450" spans="1:7" x14ac:dyDescent="0.15">
      <c r="A450" t="str">
        <f>IF(申込一覧表!R88="","",申込一覧表!AO88)</f>
        <v/>
      </c>
      <c r="B450" s="140" t="str">
        <f>申込一覧表!AZ88</f>
        <v/>
      </c>
      <c r="C450" s="140" t="str">
        <f>申込一覧表!BK88</f>
        <v/>
      </c>
      <c r="D450" s="140" t="str">
        <f>申込一覧表!AR88</f>
        <v/>
      </c>
      <c r="E450" s="137">
        <v>0</v>
      </c>
      <c r="F450" s="137">
        <v>5</v>
      </c>
      <c r="G450" s="140" t="str">
        <f>申込一覧表!BW88</f>
        <v>999:99.99</v>
      </c>
    </row>
    <row r="451" spans="1:7" x14ac:dyDescent="0.15">
      <c r="A451" t="str">
        <f>IF(申込一覧表!R89="","",申込一覧表!AO89)</f>
        <v/>
      </c>
      <c r="B451" s="140" t="str">
        <f>申込一覧表!AZ89</f>
        <v/>
      </c>
      <c r="C451" s="140" t="str">
        <f>申込一覧表!BK89</f>
        <v/>
      </c>
      <c r="D451" s="140" t="str">
        <f>申込一覧表!AR89</f>
        <v/>
      </c>
      <c r="E451" s="137">
        <v>0</v>
      </c>
      <c r="F451" s="137">
        <v>5</v>
      </c>
      <c r="G451" s="140" t="str">
        <f>申込一覧表!BW89</f>
        <v>999:99.99</v>
      </c>
    </row>
    <row r="452" spans="1:7" x14ac:dyDescent="0.15">
      <c r="A452" t="str">
        <f>IF(申込一覧表!R90="","",申込一覧表!AO90)</f>
        <v/>
      </c>
      <c r="B452" s="140" t="str">
        <f>申込一覧表!AZ90</f>
        <v/>
      </c>
      <c r="C452" s="140" t="str">
        <f>申込一覧表!BK90</f>
        <v/>
      </c>
      <c r="D452" s="140" t="str">
        <f>申込一覧表!AR90</f>
        <v/>
      </c>
      <c r="E452" s="137">
        <v>0</v>
      </c>
      <c r="F452" s="137">
        <v>5</v>
      </c>
      <c r="G452" s="140" t="str">
        <f>申込一覧表!BW90</f>
        <v>999:99.99</v>
      </c>
    </row>
    <row r="453" spans="1:7" x14ac:dyDescent="0.15">
      <c r="A453" t="str">
        <f>IF(申込一覧表!R91="","",申込一覧表!AO91)</f>
        <v/>
      </c>
      <c r="B453" s="140" t="str">
        <f>申込一覧表!AZ91</f>
        <v/>
      </c>
      <c r="C453" s="140" t="str">
        <f>申込一覧表!BK91</f>
        <v/>
      </c>
      <c r="D453" s="140" t="str">
        <f>申込一覧表!AR91</f>
        <v/>
      </c>
      <c r="E453" s="137">
        <v>0</v>
      </c>
      <c r="F453" s="137">
        <v>5</v>
      </c>
      <c r="G453" s="140" t="str">
        <f>申込一覧表!BW91</f>
        <v>999:99.99</v>
      </c>
    </row>
    <row r="454" spans="1:7" x14ac:dyDescent="0.15">
      <c r="A454" t="str">
        <f>IF(申込一覧表!R92="","",申込一覧表!AO92)</f>
        <v/>
      </c>
      <c r="B454" s="140" t="str">
        <f>申込一覧表!AZ92</f>
        <v/>
      </c>
      <c r="C454" s="140" t="str">
        <f>申込一覧表!BK92</f>
        <v/>
      </c>
      <c r="D454" s="140" t="str">
        <f>申込一覧表!AR92</f>
        <v/>
      </c>
      <c r="E454" s="137">
        <v>0</v>
      </c>
      <c r="F454" s="137">
        <v>5</v>
      </c>
      <c r="G454" s="140" t="str">
        <f>申込一覧表!BW92</f>
        <v>999:99.99</v>
      </c>
    </row>
    <row r="455" spans="1:7" x14ac:dyDescent="0.15">
      <c r="A455" t="str">
        <f>IF(申込一覧表!R93="","",申込一覧表!AO93)</f>
        <v/>
      </c>
      <c r="B455" s="140" t="str">
        <f>申込一覧表!AZ93</f>
        <v/>
      </c>
      <c r="C455" s="140" t="str">
        <f>申込一覧表!BK93</f>
        <v/>
      </c>
      <c r="D455" s="140" t="str">
        <f>申込一覧表!AR93</f>
        <v/>
      </c>
      <c r="E455" s="137">
        <v>0</v>
      </c>
      <c r="F455" s="137">
        <v>5</v>
      </c>
      <c r="G455" s="140" t="str">
        <f>申込一覧表!BW93</f>
        <v>999:99.99</v>
      </c>
    </row>
    <row r="456" spans="1:7" x14ac:dyDescent="0.15">
      <c r="A456" t="str">
        <f>IF(申込一覧表!R94="","",申込一覧表!AO94)</f>
        <v/>
      </c>
      <c r="B456" s="140" t="str">
        <f>申込一覧表!AZ94</f>
        <v/>
      </c>
      <c r="C456" s="140" t="str">
        <f>申込一覧表!BK94</f>
        <v/>
      </c>
      <c r="D456" s="140" t="str">
        <f>申込一覧表!AR94</f>
        <v/>
      </c>
      <c r="E456" s="137">
        <v>0</v>
      </c>
      <c r="F456" s="137">
        <v>5</v>
      </c>
      <c r="G456" s="140" t="str">
        <f>申込一覧表!BW94</f>
        <v>999:99.99</v>
      </c>
    </row>
    <row r="457" spans="1:7" x14ac:dyDescent="0.15">
      <c r="A457" t="str">
        <f>IF(申込一覧表!R95="","",申込一覧表!AO95)</f>
        <v/>
      </c>
      <c r="B457" s="140" t="str">
        <f>申込一覧表!AZ95</f>
        <v/>
      </c>
      <c r="C457" s="140" t="str">
        <f>申込一覧表!BK95</f>
        <v/>
      </c>
      <c r="D457" s="140" t="str">
        <f>申込一覧表!AR95</f>
        <v/>
      </c>
      <c r="E457" s="137">
        <v>0</v>
      </c>
      <c r="F457" s="137">
        <v>5</v>
      </c>
      <c r="G457" s="140" t="str">
        <f>申込一覧表!BW95</f>
        <v>999:99.99</v>
      </c>
    </row>
    <row r="458" spans="1:7" x14ac:dyDescent="0.15">
      <c r="A458" t="str">
        <f>IF(申込一覧表!R96="","",申込一覧表!AO96)</f>
        <v/>
      </c>
      <c r="B458" s="140" t="str">
        <f>申込一覧表!AZ96</f>
        <v/>
      </c>
      <c r="C458" s="140" t="str">
        <f>申込一覧表!BK96</f>
        <v/>
      </c>
      <c r="D458" s="140" t="str">
        <f>申込一覧表!AR96</f>
        <v/>
      </c>
      <c r="E458" s="137">
        <v>0</v>
      </c>
      <c r="F458" s="137">
        <v>5</v>
      </c>
      <c r="G458" s="140" t="str">
        <f>申込一覧表!BW96</f>
        <v>999:99.99</v>
      </c>
    </row>
    <row r="459" spans="1:7" x14ac:dyDescent="0.15">
      <c r="A459" t="str">
        <f>IF(申込一覧表!R97="","",申込一覧表!AO97)</f>
        <v/>
      </c>
      <c r="B459" s="140" t="str">
        <f>申込一覧表!AZ97</f>
        <v/>
      </c>
      <c r="C459" s="140" t="str">
        <f>申込一覧表!BK97</f>
        <v/>
      </c>
      <c r="D459" s="140" t="str">
        <f>申込一覧表!AR97</f>
        <v/>
      </c>
      <c r="E459" s="137">
        <v>0</v>
      </c>
      <c r="F459" s="137">
        <v>5</v>
      </c>
      <c r="G459" s="140" t="str">
        <f>申込一覧表!BW97</f>
        <v>999:99.99</v>
      </c>
    </row>
    <row r="460" spans="1:7" x14ac:dyDescent="0.15">
      <c r="A460" t="str">
        <f>IF(申込一覧表!R98="","",申込一覧表!AO98)</f>
        <v/>
      </c>
      <c r="B460" s="140" t="str">
        <f>申込一覧表!AZ98</f>
        <v/>
      </c>
      <c r="C460" s="140" t="str">
        <f>申込一覧表!BK98</f>
        <v/>
      </c>
      <c r="D460" s="140" t="str">
        <f>申込一覧表!AR98</f>
        <v/>
      </c>
      <c r="E460" s="137">
        <v>0</v>
      </c>
      <c r="F460" s="137">
        <v>5</v>
      </c>
      <c r="G460" s="140" t="str">
        <f>申込一覧表!BW98</f>
        <v>999:99.99</v>
      </c>
    </row>
    <row r="461" spans="1:7" x14ac:dyDescent="0.15">
      <c r="A461" t="str">
        <f>IF(申込一覧表!R99="","",申込一覧表!AO99)</f>
        <v/>
      </c>
      <c r="B461" s="140" t="str">
        <f>申込一覧表!AZ99</f>
        <v/>
      </c>
      <c r="C461" s="140" t="str">
        <f>申込一覧表!BK99</f>
        <v/>
      </c>
      <c r="D461" s="140" t="str">
        <f>申込一覧表!AR99</f>
        <v/>
      </c>
      <c r="E461" s="137">
        <v>0</v>
      </c>
      <c r="F461" s="137">
        <v>5</v>
      </c>
      <c r="G461" s="140" t="str">
        <f>申込一覧表!BW99</f>
        <v>999:99.99</v>
      </c>
    </row>
    <row r="462" spans="1:7" x14ac:dyDescent="0.15">
      <c r="A462" t="str">
        <f>IF(申込一覧表!R100="","",申込一覧表!AO100)</f>
        <v/>
      </c>
      <c r="B462" s="140" t="str">
        <f>申込一覧表!AZ100</f>
        <v/>
      </c>
      <c r="C462" s="140" t="str">
        <f>申込一覧表!BK100</f>
        <v/>
      </c>
      <c r="D462" s="140" t="str">
        <f>申込一覧表!AR100</f>
        <v/>
      </c>
      <c r="E462" s="137">
        <v>0</v>
      </c>
      <c r="F462" s="137">
        <v>5</v>
      </c>
      <c r="G462" s="140" t="str">
        <f>申込一覧表!BW100</f>
        <v>999:99.99</v>
      </c>
    </row>
    <row r="463" spans="1:7" x14ac:dyDescent="0.15">
      <c r="A463" t="str">
        <f>IF(申込一覧表!R101="","",申込一覧表!AO101)</f>
        <v/>
      </c>
      <c r="B463" s="140" t="str">
        <f>申込一覧表!AZ101</f>
        <v/>
      </c>
      <c r="C463" s="140" t="str">
        <f>申込一覧表!BK101</f>
        <v/>
      </c>
      <c r="D463" s="140" t="str">
        <f>申込一覧表!AR101</f>
        <v/>
      </c>
      <c r="E463" s="137">
        <v>0</v>
      </c>
      <c r="F463" s="137">
        <v>5</v>
      </c>
      <c r="G463" s="140" t="str">
        <f>申込一覧表!BW101</f>
        <v>999:99.99</v>
      </c>
    </row>
    <row r="464" spans="1:7" x14ac:dyDescent="0.15">
      <c r="A464" t="str">
        <f>IF(申込一覧表!R102="","",申込一覧表!AO102)</f>
        <v/>
      </c>
      <c r="B464" s="140" t="str">
        <f>申込一覧表!AZ102</f>
        <v/>
      </c>
      <c r="C464" s="140" t="str">
        <f>申込一覧表!BK102</f>
        <v/>
      </c>
      <c r="D464" s="140" t="str">
        <f>申込一覧表!AR102</f>
        <v/>
      </c>
      <c r="E464" s="137">
        <v>0</v>
      </c>
      <c r="F464" s="137">
        <v>5</v>
      </c>
      <c r="G464" s="140" t="str">
        <f>申込一覧表!BW102</f>
        <v>999:99.99</v>
      </c>
    </row>
    <row r="465" spans="1:7" x14ac:dyDescent="0.15">
      <c r="A465" t="str">
        <f>IF(申込一覧表!R103="","",申込一覧表!AO103)</f>
        <v/>
      </c>
      <c r="B465" s="140" t="str">
        <f>申込一覧表!AZ103</f>
        <v/>
      </c>
      <c r="C465" s="140" t="str">
        <f>申込一覧表!BK103</f>
        <v/>
      </c>
      <c r="D465" s="140" t="str">
        <f>申込一覧表!AR103</f>
        <v/>
      </c>
      <c r="E465" s="137">
        <v>0</v>
      </c>
      <c r="F465" s="137">
        <v>5</v>
      </c>
      <c r="G465" s="140" t="str">
        <f>申込一覧表!BW103</f>
        <v>999:99.99</v>
      </c>
    </row>
    <row r="466" spans="1:7" x14ac:dyDescent="0.15">
      <c r="A466" t="str">
        <f>IF(申込一覧表!R104="","",申込一覧表!AO104)</f>
        <v/>
      </c>
      <c r="B466" s="140" t="str">
        <f>申込一覧表!AZ104</f>
        <v/>
      </c>
      <c r="C466" s="140" t="str">
        <f>申込一覧表!BK104</f>
        <v/>
      </c>
      <c r="D466" s="140" t="str">
        <f>申込一覧表!AR104</f>
        <v/>
      </c>
      <c r="E466" s="137">
        <v>0</v>
      </c>
      <c r="F466" s="137">
        <v>5</v>
      </c>
      <c r="G466" s="140" t="str">
        <f>申込一覧表!BW104</f>
        <v>999:99.99</v>
      </c>
    </row>
    <row r="467" spans="1:7" x14ac:dyDescent="0.15">
      <c r="A467" t="str">
        <f>IF(申込一覧表!R105="","",申込一覧表!AO105)</f>
        <v/>
      </c>
      <c r="B467" s="140" t="str">
        <f>申込一覧表!AZ105</f>
        <v/>
      </c>
      <c r="C467" s="140" t="str">
        <f>申込一覧表!BK105</f>
        <v/>
      </c>
      <c r="D467" s="140" t="str">
        <f>申込一覧表!AR105</f>
        <v/>
      </c>
      <c r="E467" s="137">
        <v>0</v>
      </c>
      <c r="F467" s="137">
        <v>5</v>
      </c>
      <c r="G467" s="140" t="str">
        <f>申込一覧表!BW105</f>
        <v>999:99.99</v>
      </c>
    </row>
    <row r="468" spans="1:7" x14ac:dyDescent="0.15">
      <c r="A468" t="str">
        <f>IF(申込一覧表!R106="","",申込一覧表!AO106)</f>
        <v/>
      </c>
      <c r="B468" s="140" t="str">
        <f>申込一覧表!AZ106</f>
        <v/>
      </c>
      <c r="C468" s="140" t="str">
        <f>申込一覧表!BK106</f>
        <v/>
      </c>
      <c r="D468" s="140" t="str">
        <f>申込一覧表!AR106</f>
        <v/>
      </c>
      <c r="E468" s="137">
        <v>0</v>
      </c>
      <c r="F468" s="137">
        <v>5</v>
      </c>
      <c r="G468" s="140" t="str">
        <f>申込一覧表!BW106</f>
        <v>999:99.99</v>
      </c>
    </row>
    <row r="469" spans="1:7" x14ac:dyDescent="0.15">
      <c r="A469" t="str">
        <f>IF(申込一覧表!R107="","",申込一覧表!AO107)</f>
        <v/>
      </c>
      <c r="B469" s="140" t="str">
        <f>申込一覧表!AZ107</f>
        <v/>
      </c>
      <c r="C469" s="140" t="str">
        <f>申込一覧表!BK107</f>
        <v/>
      </c>
      <c r="D469" s="140" t="str">
        <f>申込一覧表!AR107</f>
        <v/>
      </c>
      <c r="E469" s="137">
        <v>0</v>
      </c>
      <c r="F469" s="137">
        <v>5</v>
      </c>
      <c r="G469" s="140" t="str">
        <f>申込一覧表!BW107</f>
        <v>999:99.99</v>
      </c>
    </row>
    <row r="470" spans="1:7" x14ac:dyDescent="0.15">
      <c r="A470" t="str">
        <f>IF(申込一覧表!R108="","",申込一覧表!AO108)</f>
        <v/>
      </c>
      <c r="B470" s="140" t="str">
        <f>申込一覧表!AZ108</f>
        <v/>
      </c>
      <c r="C470" s="140" t="str">
        <f>申込一覧表!BK108</f>
        <v/>
      </c>
      <c r="D470" s="140" t="str">
        <f>申込一覧表!AR108</f>
        <v/>
      </c>
      <c r="E470" s="137">
        <v>0</v>
      </c>
      <c r="F470" s="137">
        <v>5</v>
      </c>
      <c r="G470" s="140" t="str">
        <f>申込一覧表!BW108</f>
        <v>999:99.99</v>
      </c>
    </row>
    <row r="471" spans="1:7" x14ac:dyDescent="0.15">
      <c r="A471" t="str">
        <f>IF(申込一覧表!R109="","",申込一覧表!AO109)</f>
        <v/>
      </c>
      <c r="B471" s="140" t="str">
        <f>申込一覧表!AZ109</f>
        <v/>
      </c>
      <c r="C471" s="140" t="str">
        <f>申込一覧表!BK109</f>
        <v/>
      </c>
      <c r="D471" s="140" t="str">
        <f>申込一覧表!AR109</f>
        <v/>
      </c>
      <c r="E471" s="137">
        <v>0</v>
      </c>
      <c r="F471" s="137">
        <v>5</v>
      </c>
      <c r="G471" s="140" t="str">
        <f>申込一覧表!BW109</f>
        <v>999:99.99</v>
      </c>
    </row>
    <row r="472" spans="1:7" x14ac:dyDescent="0.15">
      <c r="A472" t="str">
        <f>IF(申込一覧表!R110="","",申込一覧表!AO110)</f>
        <v/>
      </c>
      <c r="B472" s="140" t="str">
        <f>申込一覧表!AZ110</f>
        <v/>
      </c>
      <c r="C472" s="140" t="str">
        <f>申込一覧表!BK110</f>
        <v/>
      </c>
      <c r="D472" s="140" t="str">
        <f>申込一覧表!AR110</f>
        <v/>
      </c>
      <c r="E472" s="137">
        <v>0</v>
      </c>
      <c r="F472" s="137">
        <v>5</v>
      </c>
      <c r="G472" s="140" t="str">
        <f>申込一覧表!BW110</f>
        <v>999:99.99</v>
      </c>
    </row>
    <row r="473" spans="1:7" x14ac:dyDescent="0.15">
      <c r="A473" t="str">
        <f>IF(申込一覧表!R111="","",申込一覧表!AO111)</f>
        <v/>
      </c>
      <c r="B473" s="140" t="str">
        <f>申込一覧表!AZ111</f>
        <v/>
      </c>
      <c r="C473" s="140" t="str">
        <f>申込一覧表!BK111</f>
        <v/>
      </c>
      <c r="D473" s="140" t="str">
        <f>申込一覧表!AR111</f>
        <v/>
      </c>
      <c r="E473" s="137">
        <v>0</v>
      </c>
      <c r="F473" s="137">
        <v>5</v>
      </c>
      <c r="G473" s="140" t="str">
        <f>申込一覧表!BW111</f>
        <v>999:99.99</v>
      </c>
    </row>
    <row r="474" spans="1:7" x14ac:dyDescent="0.15">
      <c r="A474" t="str">
        <f>IF(申込一覧表!R112="","",申込一覧表!AO112)</f>
        <v/>
      </c>
      <c r="B474" s="140" t="str">
        <f>申込一覧表!AZ112</f>
        <v/>
      </c>
      <c r="C474" s="140" t="str">
        <f>申込一覧表!BK112</f>
        <v/>
      </c>
      <c r="D474" s="140" t="str">
        <f>申込一覧表!AR112</f>
        <v/>
      </c>
      <c r="E474" s="137">
        <v>0</v>
      </c>
      <c r="F474" s="137">
        <v>5</v>
      </c>
      <c r="G474" s="140" t="str">
        <f>申込一覧表!BW112</f>
        <v>999:99.99</v>
      </c>
    </row>
    <row r="475" spans="1:7" x14ac:dyDescent="0.15">
      <c r="A475" t="str">
        <f>IF(申込一覧表!R113="","",申込一覧表!AO113)</f>
        <v/>
      </c>
      <c r="B475" s="140" t="str">
        <f>申込一覧表!AZ113</f>
        <v/>
      </c>
      <c r="C475" s="140" t="str">
        <f>申込一覧表!BK113</f>
        <v/>
      </c>
      <c r="D475" s="140" t="str">
        <f>申込一覧表!AR113</f>
        <v/>
      </c>
      <c r="E475" s="137">
        <v>0</v>
      </c>
      <c r="F475" s="137">
        <v>5</v>
      </c>
      <c r="G475" s="140" t="str">
        <f>申込一覧表!BW113</f>
        <v>999:99.99</v>
      </c>
    </row>
    <row r="476" spans="1:7" x14ac:dyDescent="0.15">
      <c r="A476" t="str">
        <f>IF(申込一覧表!R114="","",申込一覧表!AO114)</f>
        <v/>
      </c>
      <c r="B476" s="140" t="str">
        <f>申込一覧表!AZ114</f>
        <v/>
      </c>
      <c r="C476" s="140" t="str">
        <f>申込一覧表!BK114</f>
        <v/>
      </c>
      <c r="D476" s="140" t="str">
        <f>申込一覧表!AR114</f>
        <v/>
      </c>
      <c r="E476" s="137">
        <v>0</v>
      </c>
      <c r="F476" s="137">
        <v>5</v>
      </c>
      <c r="G476" s="140" t="str">
        <f>申込一覧表!BW114</f>
        <v>999:99.99</v>
      </c>
    </row>
    <row r="477" spans="1:7" x14ac:dyDescent="0.15">
      <c r="A477" t="str">
        <f>IF(申込一覧表!R115="","",申込一覧表!AO115)</f>
        <v/>
      </c>
      <c r="B477" s="140" t="str">
        <f>申込一覧表!AZ115</f>
        <v/>
      </c>
      <c r="C477" s="140" t="str">
        <f>申込一覧表!BK115</f>
        <v/>
      </c>
      <c r="D477" s="140" t="str">
        <f>申込一覧表!AR115</f>
        <v/>
      </c>
      <c r="E477" s="137">
        <v>0</v>
      </c>
      <c r="F477" s="137">
        <v>5</v>
      </c>
      <c r="G477" s="140" t="str">
        <f>申込一覧表!BW115</f>
        <v>999:99.99</v>
      </c>
    </row>
    <row r="478" spans="1:7" x14ac:dyDescent="0.15">
      <c r="A478" t="str">
        <f>IF(申込一覧表!R116="","",申込一覧表!AO116)</f>
        <v/>
      </c>
      <c r="B478" s="140" t="str">
        <f>申込一覧表!AZ116</f>
        <v/>
      </c>
      <c r="C478" s="140" t="str">
        <f>申込一覧表!BK116</f>
        <v/>
      </c>
      <c r="D478" s="140" t="str">
        <f>申込一覧表!AR116</f>
        <v/>
      </c>
      <c r="E478" s="137">
        <v>0</v>
      </c>
      <c r="F478" s="137">
        <v>5</v>
      </c>
      <c r="G478" s="140" t="str">
        <f>申込一覧表!BW116</f>
        <v>999:99.99</v>
      </c>
    </row>
    <row r="479" spans="1:7" x14ac:dyDescent="0.15">
      <c r="A479" t="str">
        <f>IF(申込一覧表!R117="","",申込一覧表!AO117)</f>
        <v/>
      </c>
      <c r="B479" s="140" t="str">
        <f>申込一覧表!AZ117</f>
        <v/>
      </c>
      <c r="C479" s="140" t="str">
        <f>申込一覧表!BK117</f>
        <v/>
      </c>
      <c r="D479" s="140" t="str">
        <f>申込一覧表!AR117</f>
        <v/>
      </c>
      <c r="E479" s="137">
        <v>0</v>
      </c>
      <c r="F479" s="137">
        <v>5</v>
      </c>
      <c r="G479" s="140" t="str">
        <f>申込一覧表!BW117</f>
        <v>999:99.99</v>
      </c>
    </row>
    <row r="480" spans="1:7" x14ac:dyDescent="0.15">
      <c r="A480" t="str">
        <f>IF(申込一覧表!R118="","",申込一覧表!AO118)</f>
        <v/>
      </c>
      <c r="B480" s="140" t="str">
        <f>申込一覧表!AZ118</f>
        <v/>
      </c>
      <c r="C480" s="140" t="str">
        <f>申込一覧表!BK118</f>
        <v/>
      </c>
      <c r="D480" s="140" t="str">
        <f>申込一覧表!AR118</f>
        <v/>
      </c>
      <c r="E480" s="137">
        <v>0</v>
      </c>
      <c r="F480" s="137">
        <v>5</v>
      </c>
      <c r="G480" s="140" t="str">
        <f>申込一覧表!BW118</f>
        <v>999:99.99</v>
      </c>
    </row>
    <row r="481" spans="1:7" x14ac:dyDescent="0.15">
      <c r="A481" t="str">
        <f>IF(申込一覧表!R119="","",申込一覧表!AO119)</f>
        <v/>
      </c>
      <c r="B481" s="140" t="str">
        <f>申込一覧表!AZ119</f>
        <v/>
      </c>
      <c r="C481" s="140" t="str">
        <f>申込一覧表!BK119</f>
        <v/>
      </c>
      <c r="D481" s="140" t="str">
        <f>申込一覧表!AR119</f>
        <v/>
      </c>
      <c r="E481" s="137">
        <v>0</v>
      </c>
      <c r="F481" s="137">
        <v>5</v>
      </c>
      <c r="G481" s="140" t="str">
        <f>申込一覧表!BW119</f>
        <v>999:99.99</v>
      </c>
    </row>
    <row r="482" spans="1:7" x14ac:dyDescent="0.15">
      <c r="A482" t="str">
        <f>IF(申込一覧表!R120="","",申込一覧表!AO120)</f>
        <v/>
      </c>
      <c r="B482" s="140" t="str">
        <f>申込一覧表!AZ120</f>
        <v/>
      </c>
      <c r="C482" s="140" t="str">
        <f>申込一覧表!BK120</f>
        <v/>
      </c>
      <c r="D482" s="140" t="str">
        <f>申込一覧表!AR120</f>
        <v/>
      </c>
      <c r="E482" s="137">
        <v>0</v>
      </c>
      <c r="F482" s="137">
        <v>5</v>
      </c>
      <c r="G482" s="140" t="str">
        <f>申込一覧表!BW120</f>
        <v>999:99.99</v>
      </c>
    </row>
    <row r="483" spans="1:7" x14ac:dyDescent="0.15">
      <c r="A483" t="str">
        <f>IF(申込一覧表!R121="","",申込一覧表!AO121)</f>
        <v/>
      </c>
      <c r="B483" s="140" t="str">
        <f>申込一覧表!AZ121</f>
        <v/>
      </c>
      <c r="C483" s="140" t="str">
        <f>申込一覧表!BK121</f>
        <v/>
      </c>
      <c r="D483" s="140" t="str">
        <f>申込一覧表!AR121</f>
        <v/>
      </c>
      <c r="E483" s="137">
        <v>0</v>
      </c>
      <c r="F483" s="137">
        <v>5</v>
      </c>
      <c r="G483" s="140" t="str">
        <f>申込一覧表!BW121</f>
        <v>999:99.99</v>
      </c>
    </row>
    <row r="484" spans="1:7" x14ac:dyDescent="0.15">
      <c r="A484" t="str">
        <f>IF(申込一覧表!R122="","",申込一覧表!AO122)</f>
        <v/>
      </c>
      <c r="B484" s="140" t="str">
        <f>申込一覧表!AZ122</f>
        <v/>
      </c>
      <c r="C484" s="140" t="str">
        <f>申込一覧表!BK122</f>
        <v/>
      </c>
      <c r="D484" s="140" t="str">
        <f>申込一覧表!AR122</f>
        <v/>
      </c>
      <c r="E484" s="137">
        <v>0</v>
      </c>
      <c r="F484" s="137">
        <v>5</v>
      </c>
      <c r="G484" s="140" t="str">
        <f>申込一覧表!BW122</f>
        <v>999:99.99</v>
      </c>
    </row>
    <row r="485" spans="1:7" x14ac:dyDescent="0.15">
      <c r="A485" t="str">
        <f>IF(申込一覧表!R123="","",申込一覧表!AO123)</f>
        <v/>
      </c>
      <c r="B485" s="140" t="str">
        <f>申込一覧表!AZ123</f>
        <v/>
      </c>
      <c r="C485" s="140" t="str">
        <f>申込一覧表!BK123</f>
        <v/>
      </c>
      <c r="D485" s="140" t="str">
        <f>申込一覧表!AR123</f>
        <v/>
      </c>
      <c r="E485" s="137">
        <v>0</v>
      </c>
      <c r="F485" s="137">
        <v>5</v>
      </c>
      <c r="G485" s="140" t="str">
        <f>申込一覧表!BW123</f>
        <v>999:99.99</v>
      </c>
    </row>
    <row r="486" spans="1:7" x14ac:dyDescent="0.15">
      <c r="A486" t="str">
        <f>IF(申込一覧表!R124="","",申込一覧表!AO124)</f>
        <v/>
      </c>
      <c r="B486" s="140" t="str">
        <f>申込一覧表!AZ124</f>
        <v/>
      </c>
      <c r="C486" s="140" t="str">
        <f>申込一覧表!BK124</f>
        <v/>
      </c>
      <c r="D486" s="140" t="str">
        <f>申込一覧表!AR124</f>
        <v/>
      </c>
      <c r="E486" s="137">
        <v>0</v>
      </c>
      <c r="F486" s="137">
        <v>5</v>
      </c>
      <c r="G486" s="140" t="str">
        <f>申込一覧表!BW124</f>
        <v>999:99.99</v>
      </c>
    </row>
    <row r="487" spans="1:7" x14ac:dyDescent="0.15">
      <c r="A487" t="str">
        <f>IF(申込一覧表!R125="","",申込一覧表!AO125)</f>
        <v/>
      </c>
      <c r="B487" s="140" t="str">
        <f>申込一覧表!AZ125</f>
        <v/>
      </c>
      <c r="C487" s="140" t="str">
        <f>申込一覧表!BK125</f>
        <v/>
      </c>
      <c r="D487" s="140" t="str">
        <f>申込一覧表!AR125</f>
        <v/>
      </c>
      <c r="E487" s="137">
        <v>0</v>
      </c>
      <c r="F487" s="137">
        <v>5</v>
      </c>
      <c r="G487" s="140" t="str">
        <f>申込一覧表!BW125</f>
        <v>999:99.99</v>
      </c>
    </row>
    <row r="488" spans="1:7" x14ac:dyDescent="0.15">
      <c r="A488" t="str">
        <f>IF(申込一覧表!R126="","",申込一覧表!AO126)</f>
        <v/>
      </c>
      <c r="B488" s="140" t="str">
        <f>申込一覧表!AZ126</f>
        <v/>
      </c>
      <c r="C488" s="140" t="str">
        <f>申込一覧表!BK126</f>
        <v/>
      </c>
      <c r="D488" s="140" t="str">
        <f>申込一覧表!AR126</f>
        <v/>
      </c>
      <c r="E488" s="137">
        <v>0</v>
      </c>
      <c r="F488" s="137">
        <v>5</v>
      </c>
      <c r="G488" s="140" t="str">
        <f>申込一覧表!BW126</f>
        <v>999:99.99</v>
      </c>
    </row>
    <row r="489" spans="1:7" x14ac:dyDescent="0.15">
      <c r="A489" s="134" t="str">
        <f>IF(申込一覧表!R127="","",申込一覧表!AO127)</f>
        <v/>
      </c>
      <c r="B489" s="134" t="str">
        <f>申込一覧表!AZ127</f>
        <v/>
      </c>
      <c r="C489" s="134" t="str">
        <f>申込一覧表!BK127</f>
        <v/>
      </c>
      <c r="D489" s="134" t="str">
        <f>申込一覧表!AR127</f>
        <v/>
      </c>
      <c r="E489" s="138">
        <v>0</v>
      </c>
      <c r="F489" s="138">
        <v>5</v>
      </c>
      <c r="G489" s="134" t="str">
        <f>申込一覧表!BW127</f>
        <v>999:99.99</v>
      </c>
    </row>
    <row r="490" spans="1:7" x14ac:dyDescent="0.15">
      <c r="A490" t="str">
        <f>IF(申込一覧表!T6="","",申込一覧表!AO6)</f>
        <v/>
      </c>
      <c r="B490" s="140" t="str">
        <f>申込一覧表!BA6</f>
        <v/>
      </c>
      <c r="C490" s="140" t="str">
        <f>申込一覧表!BL6</f>
        <v/>
      </c>
      <c r="D490" s="140" t="str">
        <f>申込一覧表!AR6</f>
        <v/>
      </c>
      <c r="E490">
        <v>0</v>
      </c>
      <c r="F490">
        <v>0</v>
      </c>
      <c r="G490" s="140" t="str">
        <f>申込一覧表!BX6</f>
        <v>999:99.99</v>
      </c>
    </row>
    <row r="491" spans="1:7" x14ac:dyDescent="0.15">
      <c r="A491" s="140" t="str">
        <f>IF(申込一覧表!T7="","",申込一覧表!AO7)</f>
        <v/>
      </c>
      <c r="B491" s="140" t="str">
        <f>申込一覧表!BA7</f>
        <v/>
      </c>
      <c r="C491" s="140" t="str">
        <f>申込一覧表!BL7</f>
        <v/>
      </c>
      <c r="D491" s="140" t="str">
        <f>申込一覧表!AR7</f>
        <v/>
      </c>
      <c r="E491">
        <v>0</v>
      </c>
      <c r="F491">
        <v>0</v>
      </c>
      <c r="G491" s="140" t="str">
        <f>申込一覧表!BX7</f>
        <v>999:99.99</v>
      </c>
    </row>
    <row r="492" spans="1:7" x14ac:dyDescent="0.15">
      <c r="A492" s="140" t="str">
        <f>IF(申込一覧表!T8="","",申込一覧表!AO8)</f>
        <v/>
      </c>
      <c r="B492" s="140" t="str">
        <f>申込一覧表!BA8</f>
        <v/>
      </c>
      <c r="C492" s="140" t="str">
        <f>申込一覧表!BL8</f>
        <v/>
      </c>
      <c r="D492" s="140" t="str">
        <f>申込一覧表!AR8</f>
        <v/>
      </c>
      <c r="E492">
        <v>0</v>
      </c>
      <c r="F492">
        <v>0</v>
      </c>
      <c r="G492" s="140" t="str">
        <f>申込一覧表!BX8</f>
        <v>999:99.99</v>
      </c>
    </row>
    <row r="493" spans="1:7" x14ac:dyDescent="0.15">
      <c r="A493" s="140" t="str">
        <f>IF(申込一覧表!T9="","",申込一覧表!AO9)</f>
        <v/>
      </c>
      <c r="B493" s="140" t="str">
        <f>申込一覧表!BA9</f>
        <v/>
      </c>
      <c r="C493" s="140" t="str">
        <f>申込一覧表!BL9</f>
        <v/>
      </c>
      <c r="D493" s="140" t="str">
        <f>申込一覧表!AR9</f>
        <v/>
      </c>
      <c r="E493">
        <v>0</v>
      </c>
      <c r="F493">
        <v>0</v>
      </c>
      <c r="G493" s="140" t="str">
        <f>申込一覧表!BX9</f>
        <v>999:99.99</v>
      </c>
    </row>
    <row r="494" spans="1:7" x14ac:dyDescent="0.15">
      <c r="A494" s="140" t="str">
        <f>IF(申込一覧表!T10="","",申込一覧表!AO10)</f>
        <v/>
      </c>
      <c r="B494" s="140" t="str">
        <f>申込一覧表!BA10</f>
        <v/>
      </c>
      <c r="C494" s="140" t="str">
        <f>申込一覧表!BL10</f>
        <v/>
      </c>
      <c r="D494" s="140" t="str">
        <f>申込一覧表!AR10</f>
        <v/>
      </c>
      <c r="E494">
        <v>0</v>
      </c>
      <c r="F494">
        <v>0</v>
      </c>
      <c r="G494" s="140" t="str">
        <f>申込一覧表!BX10</f>
        <v>999:99.99</v>
      </c>
    </row>
    <row r="495" spans="1:7" x14ac:dyDescent="0.15">
      <c r="A495" s="140" t="str">
        <f>IF(申込一覧表!T11="","",申込一覧表!AO11)</f>
        <v/>
      </c>
      <c r="B495" s="140" t="str">
        <f>申込一覧表!BA11</f>
        <v/>
      </c>
      <c r="C495" s="140" t="str">
        <f>申込一覧表!BL11</f>
        <v/>
      </c>
      <c r="D495" s="140" t="str">
        <f>申込一覧表!AR11</f>
        <v/>
      </c>
      <c r="E495">
        <v>0</v>
      </c>
      <c r="F495">
        <v>0</v>
      </c>
      <c r="G495" s="140" t="str">
        <f>申込一覧表!BX11</f>
        <v>999:99.99</v>
      </c>
    </row>
    <row r="496" spans="1:7" x14ac:dyDescent="0.15">
      <c r="A496" s="140" t="str">
        <f>IF(申込一覧表!T12="","",申込一覧表!AO12)</f>
        <v/>
      </c>
      <c r="B496" s="140" t="str">
        <f>申込一覧表!BA12</f>
        <v/>
      </c>
      <c r="C496" s="140" t="str">
        <f>申込一覧表!BL12</f>
        <v/>
      </c>
      <c r="D496" s="140" t="str">
        <f>申込一覧表!AR12</f>
        <v/>
      </c>
      <c r="E496">
        <v>0</v>
      </c>
      <c r="F496">
        <v>0</v>
      </c>
      <c r="G496" s="140" t="str">
        <f>申込一覧表!BX12</f>
        <v>999:99.99</v>
      </c>
    </row>
    <row r="497" spans="1:7" x14ac:dyDescent="0.15">
      <c r="A497" s="140" t="str">
        <f>IF(申込一覧表!T13="","",申込一覧表!AO13)</f>
        <v/>
      </c>
      <c r="B497" s="140" t="str">
        <f>申込一覧表!BA13</f>
        <v/>
      </c>
      <c r="C497" s="140" t="str">
        <f>申込一覧表!BL13</f>
        <v/>
      </c>
      <c r="D497" s="140" t="str">
        <f>申込一覧表!AR13</f>
        <v/>
      </c>
      <c r="E497">
        <v>0</v>
      </c>
      <c r="F497">
        <v>0</v>
      </c>
      <c r="G497" s="140" t="str">
        <f>申込一覧表!BX13</f>
        <v>999:99.99</v>
      </c>
    </row>
    <row r="498" spans="1:7" x14ac:dyDescent="0.15">
      <c r="A498" s="140" t="str">
        <f>IF(申込一覧表!T14="","",申込一覧表!AO14)</f>
        <v/>
      </c>
      <c r="B498" s="140" t="str">
        <f>申込一覧表!BA14</f>
        <v/>
      </c>
      <c r="C498" s="140" t="str">
        <f>申込一覧表!BL14</f>
        <v/>
      </c>
      <c r="D498" s="140" t="str">
        <f>申込一覧表!AR14</f>
        <v/>
      </c>
      <c r="E498">
        <v>0</v>
      </c>
      <c r="F498">
        <v>0</v>
      </c>
      <c r="G498" s="140" t="str">
        <f>申込一覧表!BX14</f>
        <v>999:99.99</v>
      </c>
    </row>
    <row r="499" spans="1:7" x14ac:dyDescent="0.15">
      <c r="A499" s="140" t="str">
        <f>IF(申込一覧表!T15="","",申込一覧表!AO15)</f>
        <v/>
      </c>
      <c r="B499" s="140" t="str">
        <f>申込一覧表!BA15</f>
        <v/>
      </c>
      <c r="C499" s="140" t="str">
        <f>申込一覧表!BL15</f>
        <v/>
      </c>
      <c r="D499" s="140" t="str">
        <f>申込一覧表!AR15</f>
        <v/>
      </c>
      <c r="E499">
        <v>0</v>
      </c>
      <c r="F499">
        <v>0</v>
      </c>
      <c r="G499" s="140" t="str">
        <f>申込一覧表!BX15</f>
        <v>999:99.99</v>
      </c>
    </row>
    <row r="500" spans="1:7" x14ac:dyDescent="0.15">
      <c r="A500" s="140" t="str">
        <f>IF(申込一覧表!T16="","",申込一覧表!AO16)</f>
        <v/>
      </c>
      <c r="B500" s="140" t="str">
        <f>申込一覧表!BA16</f>
        <v/>
      </c>
      <c r="C500" s="140" t="str">
        <f>申込一覧表!BL16</f>
        <v/>
      </c>
      <c r="D500" s="140" t="str">
        <f>申込一覧表!AR16</f>
        <v/>
      </c>
      <c r="E500">
        <v>0</v>
      </c>
      <c r="F500">
        <v>0</v>
      </c>
      <c r="G500" s="140" t="str">
        <f>申込一覧表!BX16</f>
        <v>999:99.99</v>
      </c>
    </row>
    <row r="501" spans="1:7" x14ac:dyDescent="0.15">
      <c r="A501" s="140" t="str">
        <f>IF(申込一覧表!T17="","",申込一覧表!AO17)</f>
        <v/>
      </c>
      <c r="B501" s="140" t="str">
        <f>申込一覧表!BA17</f>
        <v/>
      </c>
      <c r="C501" s="140" t="str">
        <f>申込一覧表!BL17</f>
        <v/>
      </c>
      <c r="D501" s="140" t="str">
        <f>申込一覧表!AR17</f>
        <v/>
      </c>
      <c r="E501">
        <v>0</v>
      </c>
      <c r="F501">
        <v>0</v>
      </c>
      <c r="G501" s="140" t="str">
        <f>申込一覧表!BX17</f>
        <v>999:99.99</v>
      </c>
    </row>
    <row r="502" spans="1:7" x14ac:dyDescent="0.15">
      <c r="A502" s="140" t="str">
        <f>IF(申込一覧表!T18="","",申込一覧表!AO18)</f>
        <v/>
      </c>
      <c r="B502" s="140" t="str">
        <f>申込一覧表!BA18</f>
        <v/>
      </c>
      <c r="C502" s="140" t="str">
        <f>申込一覧表!BL18</f>
        <v/>
      </c>
      <c r="D502" s="140" t="str">
        <f>申込一覧表!AR18</f>
        <v/>
      </c>
      <c r="E502">
        <v>0</v>
      </c>
      <c r="F502">
        <v>0</v>
      </c>
      <c r="G502" s="140" t="str">
        <f>申込一覧表!BX18</f>
        <v>999:99.99</v>
      </c>
    </row>
    <row r="503" spans="1:7" x14ac:dyDescent="0.15">
      <c r="A503" s="140" t="str">
        <f>IF(申込一覧表!T19="","",申込一覧表!AO19)</f>
        <v/>
      </c>
      <c r="B503" s="140" t="str">
        <f>申込一覧表!BA19</f>
        <v/>
      </c>
      <c r="C503" s="140" t="str">
        <f>申込一覧表!BL19</f>
        <v/>
      </c>
      <c r="D503" s="140" t="str">
        <f>申込一覧表!AR19</f>
        <v/>
      </c>
      <c r="E503">
        <v>0</v>
      </c>
      <c r="F503">
        <v>0</v>
      </c>
      <c r="G503" s="140" t="str">
        <f>申込一覧表!BX19</f>
        <v>999:99.99</v>
      </c>
    </row>
    <row r="504" spans="1:7" x14ac:dyDescent="0.15">
      <c r="A504" s="140" t="str">
        <f>IF(申込一覧表!T20="","",申込一覧表!AO20)</f>
        <v/>
      </c>
      <c r="B504" s="140" t="str">
        <f>申込一覧表!BA20</f>
        <v/>
      </c>
      <c r="C504" s="140" t="str">
        <f>申込一覧表!BL20</f>
        <v/>
      </c>
      <c r="D504" s="140" t="str">
        <f>申込一覧表!AR20</f>
        <v/>
      </c>
      <c r="E504">
        <v>0</v>
      </c>
      <c r="F504">
        <v>0</v>
      </c>
      <c r="G504" s="140" t="str">
        <f>申込一覧表!BX20</f>
        <v>999:99.99</v>
      </c>
    </row>
    <row r="505" spans="1:7" x14ac:dyDescent="0.15">
      <c r="A505" s="140" t="str">
        <f>IF(申込一覧表!T21="","",申込一覧表!AO21)</f>
        <v/>
      </c>
      <c r="B505" s="140" t="str">
        <f>申込一覧表!BA21</f>
        <v/>
      </c>
      <c r="C505" s="140" t="str">
        <f>申込一覧表!BL21</f>
        <v/>
      </c>
      <c r="D505" s="140" t="str">
        <f>申込一覧表!AR21</f>
        <v/>
      </c>
      <c r="E505">
        <v>0</v>
      </c>
      <c r="F505">
        <v>0</v>
      </c>
      <c r="G505" s="140" t="str">
        <f>申込一覧表!BX21</f>
        <v>999:99.99</v>
      </c>
    </row>
    <row r="506" spans="1:7" x14ac:dyDescent="0.15">
      <c r="A506" s="140" t="str">
        <f>IF(申込一覧表!T22="","",申込一覧表!AO22)</f>
        <v/>
      </c>
      <c r="B506" s="140" t="str">
        <f>申込一覧表!BA22</f>
        <v/>
      </c>
      <c r="C506" s="140" t="str">
        <f>申込一覧表!BL22</f>
        <v/>
      </c>
      <c r="D506" s="140" t="str">
        <f>申込一覧表!AR22</f>
        <v/>
      </c>
      <c r="E506">
        <v>0</v>
      </c>
      <c r="F506">
        <v>0</v>
      </c>
      <c r="G506" s="140" t="str">
        <f>申込一覧表!BX22</f>
        <v>999:99.99</v>
      </c>
    </row>
    <row r="507" spans="1:7" x14ac:dyDescent="0.15">
      <c r="A507" s="140" t="str">
        <f>IF(申込一覧表!T23="","",申込一覧表!AO23)</f>
        <v/>
      </c>
      <c r="B507" s="140" t="str">
        <f>申込一覧表!BA23</f>
        <v/>
      </c>
      <c r="C507" s="140" t="str">
        <f>申込一覧表!BL23</f>
        <v/>
      </c>
      <c r="D507" s="140" t="str">
        <f>申込一覧表!AR23</f>
        <v/>
      </c>
      <c r="E507">
        <v>0</v>
      </c>
      <c r="F507">
        <v>0</v>
      </c>
      <c r="G507" s="140" t="str">
        <f>申込一覧表!BX23</f>
        <v>999:99.99</v>
      </c>
    </row>
    <row r="508" spans="1:7" x14ac:dyDescent="0.15">
      <c r="A508" s="140" t="str">
        <f>IF(申込一覧表!T24="","",申込一覧表!AO24)</f>
        <v/>
      </c>
      <c r="B508" s="140" t="str">
        <f>申込一覧表!BA24</f>
        <v/>
      </c>
      <c r="C508" s="140" t="str">
        <f>申込一覧表!BL24</f>
        <v/>
      </c>
      <c r="D508" s="140" t="str">
        <f>申込一覧表!AR24</f>
        <v/>
      </c>
      <c r="E508">
        <v>0</v>
      </c>
      <c r="F508">
        <v>0</v>
      </c>
      <c r="G508" s="140" t="str">
        <f>申込一覧表!BX24</f>
        <v>999:99.99</v>
      </c>
    </row>
    <row r="509" spans="1:7" x14ac:dyDescent="0.15">
      <c r="A509" s="140" t="str">
        <f>IF(申込一覧表!T25="","",申込一覧表!AO25)</f>
        <v/>
      </c>
      <c r="B509" s="140" t="str">
        <f>申込一覧表!BA25</f>
        <v/>
      </c>
      <c r="C509" s="140" t="str">
        <f>申込一覧表!BL25</f>
        <v/>
      </c>
      <c r="D509" s="140" t="str">
        <f>申込一覧表!AR25</f>
        <v/>
      </c>
      <c r="E509">
        <v>0</v>
      </c>
      <c r="F509">
        <v>0</v>
      </c>
      <c r="G509" s="140" t="str">
        <f>申込一覧表!BX25</f>
        <v>999:99.99</v>
      </c>
    </row>
    <row r="510" spans="1:7" x14ac:dyDescent="0.15">
      <c r="A510" s="140" t="str">
        <f>IF(申込一覧表!T26="","",申込一覧表!AO26)</f>
        <v/>
      </c>
      <c r="B510" s="140" t="str">
        <f>申込一覧表!BA26</f>
        <v/>
      </c>
      <c r="C510" s="140" t="str">
        <f>申込一覧表!BL26</f>
        <v/>
      </c>
      <c r="D510" s="140" t="str">
        <f>申込一覧表!AR26</f>
        <v/>
      </c>
      <c r="E510">
        <v>0</v>
      </c>
      <c r="F510">
        <v>0</v>
      </c>
      <c r="G510" s="140" t="str">
        <f>申込一覧表!BX26</f>
        <v>999:99.99</v>
      </c>
    </row>
    <row r="511" spans="1:7" x14ac:dyDescent="0.15">
      <c r="A511" s="140" t="str">
        <f>IF(申込一覧表!T27="","",申込一覧表!AO27)</f>
        <v/>
      </c>
      <c r="B511" s="140" t="str">
        <f>申込一覧表!BA27</f>
        <v/>
      </c>
      <c r="C511" s="140" t="str">
        <f>申込一覧表!BL27</f>
        <v/>
      </c>
      <c r="D511" s="140" t="str">
        <f>申込一覧表!AR27</f>
        <v/>
      </c>
      <c r="E511">
        <v>0</v>
      </c>
      <c r="F511">
        <v>0</v>
      </c>
      <c r="G511" s="140" t="str">
        <f>申込一覧表!BX27</f>
        <v>999:99.99</v>
      </c>
    </row>
    <row r="512" spans="1:7" x14ac:dyDescent="0.15">
      <c r="A512" s="140" t="str">
        <f>IF(申込一覧表!T28="","",申込一覧表!AO28)</f>
        <v/>
      </c>
      <c r="B512" s="140" t="str">
        <f>申込一覧表!BA28</f>
        <v/>
      </c>
      <c r="C512" s="140" t="str">
        <f>申込一覧表!BL28</f>
        <v/>
      </c>
      <c r="D512" s="140" t="str">
        <f>申込一覧表!AR28</f>
        <v/>
      </c>
      <c r="E512">
        <v>0</v>
      </c>
      <c r="F512">
        <v>0</v>
      </c>
      <c r="G512" s="140" t="str">
        <f>申込一覧表!BX28</f>
        <v>999:99.99</v>
      </c>
    </row>
    <row r="513" spans="1:7" x14ac:dyDescent="0.15">
      <c r="A513" s="140" t="str">
        <f>IF(申込一覧表!T29="","",申込一覧表!AO29)</f>
        <v/>
      </c>
      <c r="B513" s="140" t="str">
        <f>申込一覧表!BA29</f>
        <v/>
      </c>
      <c r="C513" s="140" t="str">
        <f>申込一覧表!BL29</f>
        <v/>
      </c>
      <c r="D513" s="140" t="str">
        <f>申込一覧表!AR29</f>
        <v/>
      </c>
      <c r="E513">
        <v>0</v>
      </c>
      <c r="F513">
        <v>0</v>
      </c>
      <c r="G513" s="140" t="str">
        <f>申込一覧表!BX29</f>
        <v>999:99.99</v>
      </c>
    </row>
    <row r="514" spans="1:7" x14ac:dyDescent="0.15">
      <c r="A514" s="140" t="str">
        <f>IF(申込一覧表!T30="","",申込一覧表!AO30)</f>
        <v/>
      </c>
      <c r="B514" s="140" t="str">
        <f>申込一覧表!BA30</f>
        <v/>
      </c>
      <c r="C514" s="140" t="str">
        <f>申込一覧表!BL30</f>
        <v/>
      </c>
      <c r="D514" s="140" t="str">
        <f>申込一覧表!AR30</f>
        <v/>
      </c>
      <c r="E514">
        <v>0</v>
      </c>
      <c r="F514">
        <v>0</v>
      </c>
      <c r="G514" s="140" t="str">
        <f>申込一覧表!BX30</f>
        <v>999:99.99</v>
      </c>
    </row>
    <row r="515" spans="1:7" x14ac:dyDescent="0.15">
      <c r="A515" s="140" t="str">
        <f>IF(申込一覧表!T31="","",申込一覧表!AO31)</f>
        <v/>
      </c>
      <c r="B515" s="140" t="str">
        <f>申込一覧表!BA31</f>
        <v/>
      </c>
      <c r="C515" s="140" t="str">
        <f>申込一覧表!BL31</f>
        <v/>
      </c>
      <c r="D515" s="140" t="str">
        <f>申込一覧表!AR31</f>
        <v/>
      </c>
      <c r="E515">
        <v>0</v>
      </c>
      <c r="F515">
        <v>0</v>
      </c>
      <c r="G515" s="140" t="str">
        <f>申込一覧表!BX31</f>
        <v>999:99.99</v>
      </c>
    </row>
    <row r="516" spans="1:7" x14ac:dyDescent="0.15">
      <c r="A516" s="140" t="str">
        <f>IF(申込一覧表!T32="","",申込一覧表!AO32)</f>
        <v/>
      </c>
      <c r="B516" s="140" t="str">
        <f>申込一覧表!BA32</f>
        <v/>
      </c>
      <c r="C516" s="140" t="str">
        <f>申込一覧表!BL32</f>
        <v/>
      </c>
      <c r="D516" s="140" t="str">
        <f>申込一覧表!AR32</f>
        <v/>
      </c>
      <c r="E516">
        <v>0</v>
      </c>
      <c r="F516">
        <v>0</v>
      </c>
      <c r="G516" s="140" t="str">
        <f>申込一覧表!BX32</f>
        <v>999:99.99</v>
      </c>
    </row>
    <row r="517" spans="1:7" x14ac:dyDescent="0.15">
      <c r="A517" s="140" t="str">
        <f>IF(申込一覧表!T33="","",申込一覧表!AO33)</f>
        <v/>
      </c>
      <c r="B517" s="140" t="str">
        <f>申込一覧表!BA33</f>
        <v/>
      </c>
      <c r="C517" s="140" t="str">
        <f>申込一覧表!BL33</f>
        <v/>
      </c>
      <c r="D517" s="140" t="str">
        <f>申込一覧表!AR33</f>
        <v/>
      </c>
      <c r="E517">
        <v>0</v>
      </c>
      <c r="F517">
        <v>0</v>
      </c>
      <c r="G517" s="140" t="str">
        <f>申込一覧表!BX33</f>
        <v>999:99.99</v>
      </c>
    </row>
    <row r="518" spans="1:7" x14ac:dyDescent="0.15">
      <c r="A518" s="140" t="str">
        <f>IF(申込一覧表!T34="","",申込一覧表!AO34)</f>
        <v/>
      </c>
      <c r="B518" s="140" t="str">
        <f>申込一覧表!BA34</f>
        <v/>
      </c>
      <c r="C518" s="140" t="str">
        <f>申込一覧表!BL34</f>
        <v/>
      </c>
      <c r="D518" s="140" t="str">
        <f>申込一覧表!AR34</f>
        <v/>
      </c>
      <c r="E518">
        <v>0</v>
      </c>
      <c r="F518">
        <v>0</v>
      </c>
      <c r="G518" s="140" t="str">
        <f>申込一覧表!BX34</f>
        <v>999:99.99</v>
      </c>
    </row>
    <row r="519" spans="1:7" x14ac:dyDescent="0.15">
      <c r="A519" s="140" t="str">
        <f>IF(申込一覧表!T35="","",申込一覧表!AO35)</f>
        <v/>
      </c>
      <c r="B519" s="140" t="str">
        <f>申込一覧表!BA35</f>
        <v/>
      </c>
      <c r="C519" s="140" t="str">
        <f>申込一覧表!BL35</f>
        <v/>
      </c>
      <c r="D519" s="140" t="str">
        <f>申込一覧表!AR35</f>
        <v/>
      </c>
      <c r="E519">
        <v>0</v>
      </c>
      <c r="F519">
        <v>0</v>
      </c>
      <c r="G519" s="140" t="str">
        <f>申込一覧表!BX35</f>
        <v>999:99.99</v>
      </c>
    </row>
    <row r="520" spans="1:7" x14ac:dyDescent="0.15">
      <c r="A520" s="140" t="str">
        <f>IF(申込一覧表!T36="","",申込一覧表!AO36)</f>
        <v/>
      </c>
      <c r="B520" s="140" t="str">
        <f>申込一覧表!BA36</f>
        <v/>
      </c>
      <c r="C520" s="140" t="str">
        <f>申込一覧表!BL36</f>
        <v/>
      </c>
      <c r="D520" s="140" t="str">
        <f>申込一覧表!AR36</f>
        <v/>
      </c>
      <c r="E520">
        <v>0</v>
      </c>
      <c r="F520">
        <v>0</v>
      </c>
      <c r="G520" s="140" t="str">
        <f>申込一覧表!BX36</f>
        <v>999:99.99</v>
      </c>
    </row>
    <row r="521" spans="1:7" x14ac:dyDescent="0.15">
      <c r="A521" s="140" t="str">
        <f>IF(申込一覧表!T37="","",申込一覧表!AO37)</f>
        <v/>
      </c>
      <c r="B521" s="140" t="str">
        <f>申込一覧表!BA37</f>
        <v/>
      </c>
      <c r="C521" s="140" t="str">
        <f>申込一覧表!BL37</f>
        <v/>
      </c>
      <c r="D521" s="140" t="str">
        <f>申込一覧表!AR37</f>
        <v/>
      </c>
      <c r="E521">
        <v>0</v>
      </c>
      <c r="F521">
        <v>0</v>
      </c>
      <c r="G521" s="140" t="str">
        <f>申込一覧表!BX37</f>
        <v>999:99.99</v>
      </c>
    </row>
    <row r="522" spans="1:7" x14ac:dyDescent="0.15">
      <c r="A522" s="140" t="str">
        <f>IF(申込一覧表!T38="","",申込一覧表!AO38)</f>
        <v/>
      </c>
      <c r="B522" s="140" t="str">
        <f>申込一覧表!BA38</f>
        <v/>
      </c>
      <c r="C522" s="140" t="str">
        <f>申込一覧表!BL38</f>
        <v/>
      </c>
      <c r="D522" s="140" t="str">
        <f>申込一覧表!AR38</f>
        <v/>
      </c>
      <c r="E522">
        <v>0</v>
      </c>
      <c r="F522">
        <v>0</v>
      </c>
      <c r="G522" s="140" t="str">
        <f>申込一覧表!BX38</f>
        <v>999:99.99</v>
      </c>
    </row>
    <row r="523" spans="1:7" x14ac:dyDescent="0.15">
      <c r="A523" s="140" t="str">
        <f>IF(申込一覧表!T39="","",申込一覧表!AO39)</f>
        <v/>
      </c>
      <c r="B523" s="140" t="str">
        <f>申込一覧表!BA39</f>
        <v/>
      </c>
      <c r="C523" s="140" t="str">
        <f>申込一覧表!BL39</f>
        <v/>
      </c>
      <c r="D523" s="140" t="str">
        <f>申込一覧表!AR39</f>
        <v/>
      </c>
      <c r="E523">
        <v>0</v>
      </c>
      <c r="F523">
        <v>0</v>
      </c>
      <c r="G523" s="140" t="str">
        <f>申込一覧表!BX39</f>
        <v>999:99.99</v>
      </c>
    </row>
    <row r="524" spans="1:7" x14ac:dyDescent="0.15">
      <c r="A524" s="140" t="str">
        <f>IF(申込一覧表!T40="","",申込一覧表!AO40)</f>
        <v/>
      </c>
      <c r="B524" s="140" t="str">
        <f>申込一覧表!BA40</f>
        <v/>
      </c>
      <c r="C524" s="140" t="str">
        <f>申込一覧表!BL40</f>
        <v/>
      </c>
      <c r="D524" s="140" t="str">
        <f>申込一覧表!AR40</f>
        <v/>
      </c>
      <c r="E524">
        <v>0</v>
      </c>
      <c r="F524">
        <v>0</v>
      </c>
      <c r="G524" s="140" t="str">
        <f>申込一覧表!BX40</f>
        <v>999:99.99</v>
      </c>
    </row>
    <row r="525" spans="1:7" x14ac:dyDescent="0.15">
      <c r="A525" s="140" t="str">
        <f>IF(申込一覧表!T41="","",申込一覧表!AO41)</f>
        <v/>
      </c>
      <c r="B525" s="140" t="str">
        <f>申込一覧表!BA41</f>
        <v/>
      </c>
      <c r="C525" s="140" t="str">
        <f>申込一覧表!BL41</f>
        <v/>
      </c>
      <c r="D525" s="140" t="str">
        <f>申込一覧表!AR41</f>
        <v/>
      </c>
      <c r="E525">
        <v>0</v>
      </c>
      <c r="F525">
        <v>0</v>
      </c>
      <c r="G525" s="140" t="str">
        <f>申込一覧表!BX41</f>
        <v>999:99.99</v>
      </c>
    </row>
    <row r="526" spans="1:7" x14ac:dyDescent="0.15">
      <c r="A526" s="140" t="str">
        <f>IF(申込一覧表!T42="","",申込一覧表!AO42)</f>
        <v/>
      </c>
      <c r="B526" s="140" t="str">
        <f>申込一覧表!BA42</f>
        <v/>
      </c>
      <c r="C526" s="140" t="str">
        <f>申込一覧表!BL42</f>
        <v/>
      </c>
      <c r="D526" s="140" t="str">
        <f>申込一覧表!AR42</f>
        <v/>
      </c>
      <c r="E526">
        <v>0</v>
      </c>
      <c r="F526">
        <v>0</v>
      </c>
      <c r="G526" s="140" t="str">
        <f>申込一覧表!BX42</f>
        <v>999:99.99</v>
      </c>
    </row>
    <row r="527" spans="1:7" x14ac:dyDescent="0.15">
      <c r="A527" s="140" t="str">
        <f>IF(申込一覧表!T43="","",申込一覧表!AO43)</f>
        <v/>
      </c>
      <c r="B527" s="140" t="str">
        <f>申込一覧表!BA43</f>
        <v/>
      </c>
      <c r="C527" s="140" t="str">
        <f>申込一覧表!BL43</f>
        <v/>
      </c>
      <c r="D527" s="140" t="str">
        <f>申込一覧表!AR43</f>
        <v/>
      </c>
      <c r="E527">
        <v>0</v>
      </c>
      <c r="F527">
        <v>0</v>
      </c>
      <c r="G527" s="140" t="str">
        <f>申込一覧表!BX43</f>
        <v>999:99.99</v>
      </c>
    </row>
    <row r="528" spans="1:7" x14ac:dyDescent="0.15">
      <c r="A528" s="140" t="str">
        <f>IF(申込一覧表!T44="","",申込一覧表!AO44)</f>
        <v/>
      </c>
      <c r="B528" s="140" t="str">
        <f>申込一覧表!BA44</f>
        <v/>
      </c>
      <c r="C528" s="140" t="str">
        <f>申込一覧表!BL44</f>
        <v/>
      </c>
      <c r="D528" s="140" t="str">
        <f>申込一覧表!AR44</f>
        <v/>
      </c>
      <c r="E528">
        <v>0</v>
      </c>
      <c r="F528">
        <v>0</v>
      </c>
      <c r="G528" s="140" t="str">
        <f>申込一覧表!BX44</f>
        <v>999:99.99</v>
      </c>
    </row>
    <row r="529" spans="1:7" x14ac:dyDescent="0.15">
      <c r="A529" s="140" t="str">
        <f>IF(申込一覧表!T45="","",申込一覧表!AO45)</f>
        <v/>
      </c>
      <c r="B529" s="140" t="str">
        <f>申込一覧表!BA45</f>
        <v/>
      </c>
      <c r="C529" s="140" t="str">
        <f>申込一覧表!BL45</f>
        <v/>
      </c>
      <c r="D529" s="140" t="str">
        <f>申込一覧表!AR45</f>
        <v/>
      </c>
      <c r="E529">
        <v>0</v>
      </c>
      <c r="F529">
        <v>0</v>
      </c>
      <c r="G529" s="140" t="str">
        <f>申込一覧表!BX45</f>
        <v>999:99.99</v>
      </c>
    </row>
    <row r="530" spans="1:7" x14ac:dyDescent="0.15">
      <c r="A530" s="140" t="str">
        <f>IF(申込一覧表!T46="","",申込一覧表!AO46)</f>
        <v/>
      </c>
      <c r="B530" s="140" t="str">
        <f>申込一覧表!BA46</f>
        <v/>
      </c>
      <c r="C530" s="140" t="str">
        <f>申込一覧表!BL46</f>
        <v/>
      </c>
      <c r="D530" s="140" t="str">
        <f>申込一覧表!AR46</f>
        <v/>
      </c>
      <c r="E530">
        <v>0</v>
      </c>
      <c r="F530">
        <v>0</v>
      </c>
      <c r="G530" s="140" t="str">
        <f>申込一覧表!BX46</f>
        <v>999:99.99</v>
      </c>
    </row>
    <row r="531" spans="1:7" x14ac:dyDescent="0.15">
      <c r="A531" s="140" t="str">
        <f>IF(申込一覧表!T47="","",申込一覧表!AO47)</f>
        <v/>
      </c>
      <c r="B531" s="140" t="str">
        <f>申込一覧表!BA47</f>
        <v/>
      </c>
      <c r="C531" s="140" t="str">
        <f>申込一覧表!BL47</f>
        <v/>
      </c>
      <c r="D531" s="140" t="str">
        <f>申込一覧表!AR47</f>
        <v/>
      </c>
      <c r="E531">
        <v>0</v>
      </c>
      <c r="F531">
        <v>0</v>
      </c>
      <c r="G531" s="140" t="str">
        <f>申込一覧表!BX47</f>
        <v>999:99.99</v>
      </c>
    </row>
    <row r="532" spans="1:7" x14ac:dyDescent="0.15">
      <c r="A532" s="140" t="str">
        <f>IF(申込一覧表!T48="","",申込一覧表!AO48)</f>
        <v/>
      </c>
      <c r="B532" s="140" t="str">
        <f>申込一覧表!BA48</f>
        <v/>
      </c>
      <c r="C532" s="140" t="str">
        <f>申込一覧表!BL48</f>
        <v/>
      </c>
      <c r="D532" s="140" t="str">
        <f>申込一覧表!AR48</f>
        <v/>
      </c>
      <c r="E532">
        <v>0</v>
      </c>
      <c r="F532">
        <v>0</v>
      </c>
      <c r="G532" s="140" t="str">
        <f>申込一覧表!BX48</f>
        <v>999:99.99</v>
      </c>
    </row>
    <row r="533" spans="1:7" x14ac:dyDescent="0.15">
      <c r="A533" s="140" t="str">
        <f>IF(申込一覧表!T49="","",申込一覧表!AO49)</f>
        <v/>
      </c>
      <c r="B533" s="140" t="str">
        <f>申込一覧表!BA49</f>
        <v/>
      </c>
      <c r="C533" s="140" t="str">
        <f>申込一覧表!BL49</f>
        <v/>
      </c>
      <c r="D533" s="140" t="str">
        <f>申込一覧表!AR49</f>
        <v/>
      </c>
      <c r="E533">
        <v>0</v>
      </c>
      <c r="F533">
        <v>0</v>
      </c>
      <c r="G533" s="140" t="str">
        <f>申込一覧表!BX49</f>
        <v>999:99.99</v>
      </c>
    </row>
    <row r="534" spans="1:7" x14ac:dyDescent="0.15">
      <c r="A534" s="140" t="str">
        <f>IF(申込一覧表!T50="","",申込一覧表!AO50)</f>
        <v/>
      </c>
      <c r="B534" s="140" t="str">
        <f>申込一覧表!BA50</f>
        <v/>
      </c>
      <c r="C534" s="140" t="str">
        <f>申込一覧表!BL50</f>
        <v/>
      </c>
      <c r="D534" s="140" t="str">
        <f>申込一覧表!AR50</f>
        <v/>
      </c>
      <c r="E534">
        <v>0</v>
      </c>
      <c r="F534">
        <v>0</v>
      </c>
      <c r="G534" s="140" t="str">
        <f>申込一覧表!BX50</f>
        <v>999:99.99</v>
      </c>
    </row>
    <row r="535" spans="1:7" x14ac:dyDescent="0.15">
      <c r="A535" s="140" t="str">
        <f>IF(申込一覧表!T51="","",申込一覧表!AO51)</f>
        <v/>
      </c>
      <c r="B535" s="140" t="str">
        <f>申込一覧表!BA51</f>
        <v/>
      </c>
      <c r="C535" s="140" t="str">
        <f>申込一覧表!BL51</f>
        <v/>
      </c>
      <c r="D535" s="140" t="str">
        <f>申込一覧表!AR51</f>
        <v/>
      </c>
      <c r="E535">
        <v>0</v>
      </c>
      <c r="F535">
        <v>0</v>
      </c>
      <c r="G535" s="140" t="str">
        <f>申込一覧表!BX51</f>
        <v>999:99.99</v>
      </c>
    </row>
    <row r="536" spans="1:7" x14ac:dyDescent="0.15">
      <c r="A536" s="140" t="str">
        <f>IF(申込一覧表!T52="","",申込一覧表!AO52)</f>
        <v/>
      </c>
      <c r="B536" s="140" t="str">
        <f>申込一覧表!BA52</f>
        <v/>
      </c>
      <c r="C536" s="140" t="str">
        <f>申込一覧表!BL52</f>
        <v/>
      </c>
      <c r="D536" s="140" t="str">
        <f>申込一覧表!AR52</f>
        <v/>
      </c>
      <c r="E536">
        <v>0</v>
      </c>
      <c r="F536">
        <v>0</v>
      </c>
      <c r="G536" s="140" t="str">
        <f>申込一覧表!BX52</f>
        <v>999:99.99</v>
      </c>
    </row>
    <row r="537" spans="1:7" x14ac:dyDescent="0.15">
      <c r="A537" s="140" t="str">
        <f>IF(申込一覧表!T53="","",申込一覧表!AO53)</f>
        <v/>
      </c>
      <c r="B537" s="140" t="str">
        <f>申込一覧表!BA53</f>
        <v/>
      </c>
      <c r="C537" s="140" t="str">
        <f>申込一覧表!BL53</f>
        <v/>
      </c>
      <c r="D537" s="140" t="str">
        <f>申込一覧表!AR53</f>
        <v/>
      </c>
      <c r="E537">
        <v>0</v>
      </c>
      <c r="F537">
        <v>0</v>
      </c>
      <c r="G537" s="140" t="str">
        <f>申込一覧表!BX53</f>
        <v>999:99.99</v>
      </c>
    </row>
    <row r="538" spans="1:7" x14ac:dyDescent="0.15">
      <c r="A538" s="140" t="str">
        <f>IF(申込一覧表!T54="","",申込一覧表!AO54)</f>
        <v/>
      </c>
      <c r="B538" s="140" t="str">
        <f>申込一覧表!BA54</f>
        <v/>
      </c>
      <c r="C538" s="140" t="str">
        <f>申込一覧表!BL54</f>
        <v/>
      </c>
      <c r="D538" s="140" t="str">
        <f>申込一覧表!AR54</f>
        <v/>
      </c>
      <c r="E538">
        <v>0</v>
      </c>
      <c r="F538">
        <v>0</v>
      </c>
      <c r="G538" s="140" t="str">
        <f>申込一覧表!BX54</f>
        <v>999:99.99</v>
      </c>
    </row>
    <row r="539" spans="1:7" x14ac:dyDescent="0.15">
      <c r="A539" s="140" t="str">
        <f>IF(申込一覧表!T55="","",申込一覧表!AO55)</f>
        <v/>
      </c>
      <c r="B539" s="140" t="str">
        <f>申込一覧表!BA55</f>
        <v/>
      </c>
      <c r="C539" s="140" t="str">
        <f>申込一覧表!BL55</f>
        <v/>
      </c>
      <c r="D539" s="140" t="str">
        <f>申込一覧表!AR55</f>
        <v/>
      </c>
      <c r="E539">
        <v>0</v>
      </c>
      <c r="F539">
        <v>0</v>
      </c>
      <c r="G539" s="140" t="str">
        <f>申込一覧表!BX55</f>
        <v>999:99.99</v>
      </c>
    </row>
    <row r="540" spans="1:7" x14ac:dyDescent="0.15">
      <c r="A540" s="140" t="str">
        <f>IF(申込一覧表!T56="","",申込一覧表!AO56)</f>
        <v/>
      </c>
      <c r="B540" s="140" t="str">
        <f>申込一覧表!BA56</f>
        <v/>
      </c>
      <c r="C540" s="140" t="str">
        <f>申込一覧表!BL56</f>
        <v/>
      </c>
      <c r="D540" s="140" t="str">
        <f>申込一覧表!AR56</f>
        <v/>
      </c>
      <c r="E540">
        <v>0</v>
      </c>
      <c r="F540">
        <v>0</v>
      </c>
      <c r="G540" s="140" t="str">
        <f>申込一覧表!BX56</f>
        <v>999:99.99</v>
      </c>
    </row>
    <row r="541" spans="1:7" x14ac:dyDescent="0.15">
      <c r="A541" s="140" t="str">
        <f>IF(申込一覧表!T57="","",申込一覧表!AO57)</f>
        <v/>
      </c>
      <c r="B541" s="140" t="str">
        <f>申込一覧表!BA57</f>
        <v/>
      </c>
      <c r="C541" s="140" t="str">
        <f>申込一覧表!BL57</f>
        <v/>
      </c>
      <c r="D541" s="140" t="str">
        <f>申込一覧表!AR57</f>
        <v/>
      </c>
      <c r="E541">
        <v>0</v>
      </c>
      <c r="F541">
        <v>0</v>
      </c>
      <c r="G541" s="140" t="str">
        <f>申込一覧表!BX57</f>
        <v>999:99.99</v>
      </c>
    </row>
    <row r="542" spans="1:7" x14ac:dyDescent="0.15">
      <c r="A542" s="140" t="str">
        <f>IF(申込一覧表!T58="","",申込一覧表!AO58)</f>
        <v/>
      </c>
      <c r="B542" s="140" t="str">
        <f>申込一覧表!BA58</f>
        <v/>
      </c>
      <c r="C542" s="140" t="str">
        <f>申込一覧表!BL58</f>
        <v/>
      </c>
      <c r="D542" s="140" t="str">
        <f>申込一覧表!AR58</f>
        <v/>
      </c>
      <c r="E542">
        <v>0</v>
      </c>
      <c r="F542">
        <v>0</v>
      </c>
      <c r="G542" s="140" t="str">
        <f>申込一覧表!BX58</f>
        <v>999:99.99</v>
      </c>
    </row>
    <row r="543" spans="1:7" x14ac:dyDescent="0.15">
      <c r="A543" s="140" t="str">
        <f>IF(申込一覧表!T59="","",申込一覧表!AO59)</f>
        <v/>
      </c>
      <c r="B543" s="140" t="str">
        <f>申込一覧表!BA59</f>
        <v/>
      </c>
      <c r="C543" s="140" t="str">
        <f>申込一覧表!BL59</f>
        <v/>
      </c>
      <c r="D543" s="140" t="str">
        <f>申込一覧表!AR59</f>
        <v/>
      </c>
      <c r="E543">
        <v>0</v>
      </c>
      <c r="F543">
        <v>0</v>
      </c>
      <c r="G543" s="140" t="str">
        <f>申込一覧表!BX59</f>
        <v>999:99.99</v>
      </c>
    </row>
    <row r="544" spans="1:7" x14ac:dyDescent="0.15">
      <c r="A544" s="140" t="str">
        <f>IF(申込一覧表!T60="","",申込一覧表!AO60)</f>
        <v/>
      </c>
      <c r="B544" s="140" t="str">
        <f>申込一覧表!BA60</f>
        <v/>
      </c>
      <c r="C544" s="140" t="str">
        <f>申込一覧表!BL60</f>
        <v/>
      </c>
      <c r="D544" s="140" t="str">
        <f>申込一覧表!AR60</f>
        <v/>
      </c>
      <c r="E544">
        <v>0</v>
      </c>
      <c r="F544">
        <v>0</v>
      </c>
      <c r="G544" s="140" t="str">
        <f>申込一覧表!BX60</f>
        <v>999:99.99</v>
      </c>
    </row>
    <row r="545" spans="1:7" x14ac:dyDescent="0.15">
      <c r="A545" s="140" t="str">
        <f>IF(申込一覧表!T61="","",申込一覧表!AO61)</f>
        <v/>
      </c>
      <c r="B545" s="140" t="str">
        <f>申込一覧表!BA61</f>
        <v/>
      </c>
      <c r="C545" s="140" t="str">
        <f>申込一覧表!BL61</f>
        <v/>
      </c>
      <c r="D545" s="140" t="str">
        <f>申込一覧表!AR61</f>
        <v/>
      </c>
      <c r="E545">
        <v>0</v>
      </c>
      <c r="F545">
        <v>0</v>
      </c>
      <c r="G545" s="140" t="str">
        <f>申込一覧表!BX61</f>
        <v>999:99.99</v>
      </c>
    </row>
    <row r="546" spans="1:7" x14ac:dyDescent="0.15">
      <c r="A546" s="140" t="str">
        <f>IF(申込一覧表!T62="","",申込一覧表!AO62)</f>
        <v/>
      </c>
      <c r="B546" s="140" t="str">
        <f>申込一覧表!BA62</f>
        <v/>
      </c>
      <c r="C546" s="140" t="str">
        <f>申込一覧表!BL62</f>
        <v/>
      </c>
      <c r="D546" s="140" t="str">
        <f>申込一覧表!AR62</f>
        <v/>
      </c>
      <c r="E546">
        <v>0</v>
      </c>
      <c r="F546">
        <v>0</v>
      </c>
      <c r="G546" s="140" t="str">
        <f>申込一覧表!BX62</f>
        <v>999:99.99</v>
      </c>
    </row>
    <row r="547" spans="1:7" x14ac:dyDescent="0.15">
      <c r="A547" s="140" t="str">
        <f>IF(申込一覧表!T63="","",申込一覧表!AO63)</f>
        <v/>
      </c>
      <c r="B547" s="140" t="str">
        <f>申込一覧表!BA63</f>
        <v/>
      </c>
      <c r="C547" s="140" t="str">
        <f>申込一覧表!BL63</f>
        <v/>
      </c>
      <c r="D547" s="140" t="str">
        <f>申込一覧表!AR63</f>
        <v/>
      </c>
      <c r="E547">
        <v>0</v>
      </c>
      <c r="F547">
        <v>0</v>
      </c>
      <c r="G547" s="140" t="str">
        <f>申込一覧表!BX63</f>
        <v>999:99.99</v>
      </c>
    </row>
    <row r="548" spans="1:7" x14ac:dyDescent="0.15">
      <c r="A548" s="140" t="str">
        <f>IF(申込一覧表!T64="","",申込一覧表!AO64)</f>
        <v/>
      </c>
      <c r="B548" s="140" t="str">
        <f>申込一覧表!BA64</f>
        <v/>
      </c>
      <c r="C548" s="140" t="str">
        <f>申込一覧表!BL64</f>
        <v/>
      </c>
      <c r="D548" s="140" t="str">
        <f>申込一覧表!AR64</f>
        <v/>
      </c>
      <c r="E548">
        <v>0</v>
      </c>
      <c r="F548">
        <v>0</v>
      </c>
      <c r="G548" s="140" t="str">
        <f>申込一覧表!BX64</f>
        <v>999:99.99</v>
      </c>
    </row>
    <row r="549" spans="1:7" x14ac:dyDescent="0.15">
      <c r="A549" s="134" t="str">
        <f>IF(申込一覧表!T65="","",申込一覧表!AO65)</f>
        <v/>
      </c>
      <c r="B549" s="134" t="str">
        <f>申込一覧表!BA65</f>
        <v/>
      </c>
      <c r="C549" s="134" t="str">
        <f>申込一覧表!BL65</f>
        <v/>
      </c>
      <c r="D549" s="134" t="str">
        <f>申込一覧表!AR65</f>
        <v/>
      </c>
      <c r="E549" s="134">
        <v>0</v>
      </c>
      <c r="F549" s="134">
        <v>0</v>
      </c>
      <c r="G549" s="134" t="str">
        <f>申込一覧表!BX65</f>
        <v>999:99.99</v>
      </c>
    </row>
    <row r="550" spans="1:7" x14ac:dyDescent="0.15">
      <c r="B550" s="140"/>
      <c r="C550" s="140"/>
      <c r="D550" s="140"/>
      <c r="E550" s="137"/>
      <c r="F550" s="137"/>
    </row>
    <row r="551" spans="1:7" x14ac:dyDescent="0.15">
      <c r="A551" s="134"/>
      <c r="B551" s="134"/>
      <c r="C551" s="134"/>
      <c r="D551" s="134"/>
      <c r="E551" s="138"/>
      <c r="F551" s="138"/>
      <c r="G551" s="134"/>
    </row>
    <row r="552" spans="1:7" x14ac:dyDescent="0.15">
      <c r="A552" t="str">
        <f>IF(申込一覧表!T68="","",申込一覧表!AO68)</f>
        <v/>
      </c>
      <c r="B552" s="140" t="str">
        <f>申込一覧表!BA68</f>
        <v/>
      </c>
      <c r="C552" s="140" t="str">
        <f>申込一覧表!BL68</f>
        <v/>
      </c>
      <c r="D552" s="140" t="str">
        <f>申込一覧表!AR68</f>
        <v/>
      </c>
      <c r="E552" s="137">
        <v>0</v>
      </c>
      <c r="F552" s="137">
        <v>5</v>
      </c>
      <c r="G552" t="str">
        <f>申込一覧表!BX68</f>
        <v>999:99.99</v>
      </c>
    </row>
    <row r="553" spans="1:7" x14ac:dyDescent="0.15">
      <c r="A553" s="140" t="str">
        <f>IF(申込一覧表!T69="","",申込一覧表!AO69)</f>
        <v/>
      </c>
      <c r="B553" s="140" t="str">
        <f>申込一覧表!BA69</f>
        <v/>
      </c>
      <c r="C553" s="140" t="str">
        <f>申込一覧表!BL69</f>
        <v/>
      </c>
      <c r="D553" s="140" t="str">
        <f>申込一覧表!AR69</f>
        <v/>
      </c>
      <c r="E553" s="137">
        <v>0</v>
      </c>
      <c r="F553" s="137">
        <v>5</v>
      </c>
      <c r="G553" s="140" t="str">
        <f>申込一覧表!BX69</f>
        <v>999:99.99</v>
      </c>
    </row>
    <row r="554" spans="1:7" x14ac:dyDescent="0.15">
      <c r="A554" s="140" t="str">
        <f>IF(申込一覧表!T70="","",申込一覧表!AO70)</f>
        <v/>
      </c>
      <c r="B554" s="140" t="str">
        <f>申込一覧表!BA70</f>
        <v/>
      </c>
      <c r="C554" s="140" t="str">
        <f>申込一覧表!BL70</f>
        <v/>
      </c>
      <c r="D554" s="140" t="str">
        <f>申込一覧表!AR70</f>
        <v/>
      </c>
      <c r="E554" s="137">
        <v>0</v>
      </c>
      <c r="F554" s="137">
        <v>5</v>
      </c>
      <c r="G554" s="140" t="str">
        <f>申込一覧表!BX70</f>
        <v>999:99.99</v>
      </c>
    </row>
    <row r="555" spans="1:7" x14ac:dyDescent="0.15">
      <c r="A555" s="140" t="str">
        <f>IF(申込一覧表!T71="","",申込一覧表!AO71)</f>
        <v/>
      </c>
      <c r="B555" s="140" t="str">
        <f>申込一覧表!BA71</f>
        <v/>
      </c>
      <c r="C555" s="140" t="str">
        <f>申込一覧表!BL71</f>
        <v/>
      </c>
      <c r="D555" s="140" t="str">
        <f>申込一覧表!AR71</f>
        <v/>
      </c>
      <c r="E555" s="137">
        <v>0</v>
      </c>
      <c r="F555" s="137">
        <v>5</v>
      </c>
      <c r="G555" s="140" t="str">
        <f>申込一覧表!BX71</f>
        <v>999:99.99</v>
      </c>
    </row>
    <row r="556" spans="1:7" x14ac:dyDescent="0.15">
      <c r="A556" s="140" t="str">
        <f>IF(申込一覧表!T72="","",申込一覧表!AO72)</f>
        <v/>
      </c>
      <c r="B556" s="140" t="str">
        <f>申込一覧表!BA72</f>
        <v/>
      </c>
      <c r="C556" s="140" t="str">
        <f>申込一覧表!BL72</f>
        <v/>
      </c>
      <c r="D556" s="140" t="str">
        <f>申込一覧表!AR72</f>
        <v/>
      </c>
      <c r="E556" s="137">
        <v>0</v>
      </c>
      <c r="F556" s="137">
        <v>5</v>
      </c>
      <c r="G556" s="140" t="str">
        <f>申込一覧表!BX72</f>
        <v>999:99.99</v>
      </c>
    </row>
    <row r="557" spans="1:7" x14ac:dyDescent="0.15">
      <c r="A557" s="140" t="str">
        <f>IF(申込一覧表!T73="","",申込一覧表!AO73)</f>
        <v/>
      </c>
      <c r="B557" s="140" t="str">
        <f>申込一覧表!BA73</f>
        <v/>
      </c>
      <c r="C557" s="140" t="str">
        <f>申込一覧表!BL73</f>
        <v/>
      </c>
      <c r="D557" s="140" t="str">
        <f>申込一覧表!AR73</f>
        <v/>
      </c>
      <c r="E557" s="137">
        <v>0</v>
      </c>
      <c r="F557" s="137">
        <v>5</v>
      </c>
      <c r="G557" s="140" t="str">
        <f>申込一覧表!BX73</f>
        <v>999:99.99</v>
      </c>
    </row>
    <row r="558" spans="1:7" x14ac:dyDescent="0.15">
      <c r="A558" s="140" t="str">
        <f>IF(申込一覧表!T74="","",申込一覧表!AO74)</f>
        <v/>
      </c>
      <c r="B558" s="140" t="str">
        <f>申込一覧表!BA74</f>
        <v/>
      </c>
      <c r="C558" s="140" t="str">
        <f>申込一覧表!BL74</f>
        <v/>
      </c>
      <c r="D558" s="140" t="str">
        <f>申込一覧表!AR74</f>
        <v/>
      </c>
      <c r="E558" s="137">
        <v>0</v>
      </c>
      <c r="F558" s="137">
        <v>5</v>
      </c>
      <c r="G558" s="140" t="str">
        <f>申込一覧表!BX74</f>
        <v>999:99.99</v>
      </c>
    </row>
    <row r="559" spans="1:7" x14ac:dyDescent="0.15">
      <c r="A559" s="140" t="str">
        <f>IF(申込一覧表!T75="","",申込一覧表!AO75)</f>
        <v/>
      </c>
      <c r="B559" s="140" t="str">
        <f>申込一覧表!BA75</f>
        <v/>
      </c>
      <c r="C559" s="140" t="str">
        <f>申込一覧表!BL75</f>
        <v/>
      </c>
      <c r="D559" s="140" t="str">
        <f>申込一覧表!AR75</f>
        <v/>
      </c>
      <c r="E559" s="137">
        <v>0</v>
      </c>
      <c r="F559" s="137">
        <v>5</v>
      </c>
      <c r="G559" s="140" t="str">
        <f>申込一覧表!BX75</f>
        <v>999:99.99</v>
      </c>
    </row>
    <row r="560" spans="1:7" x14ac:dyDescent="0.15">
      <c r="A560" s="140" t="str">
        <f>IF(申込一覧表!T76="","",申込一覧表!AO76)</f>
        <v/>
      </c>
      <c r="B560" s="140" t="str">
        <f>申込一覧表!BA76</f>
        <v/>
      </c>
      <c r="C560" s="140" t="str">
        <f>申込一覧表!BL76</f>
        <v/>
      </c>
      <c r="D560" s="140" t="str">
        <f>申込一覧表!AR76</f>
        <v/>
      </c>
      <c r="E560" s="137">
        <v>0</v>
      </c>
      <c r="F560" s="137">
        <v>5</v>
      </c>
      <c r="G560" s="140" t="str">
        <f>申込一覧表!BX76</f>
        <v>999:99.99</v>
      </c>
    </row>
    <row r="561" spans="1:7" x14ac:dyDescent="0.15">
      <c r="A561" s="140" t="str">
        <f>IF(申込一覧表!T77="","",申込一覧表!AO77)</f>
        <v/>
      </c>
      <c r="B561" s="140" t="str">
        <f>申込一覧表!BA77</f>
        <v/>
      </c>
      <c r="C561" s="140" t="str">
        <f>申込一覧表!BL77</f>
        <v/>
      </c>
      <c r="D561" s="140" t="str">
        <f>申込一覧表!AR77</f>
        <v/>
      </c>
      <c r="E561" s="137">
        <v>0</v>
      </c>
      <c r="F561" s="137">
        <v>5</v>
      </c>
      <c r="G561" s="140" t="str">
        <f>申込一覧表!BX77</f>
        <v>999:99.99</v>
      </c>
    </row>
    <row r="562" spans="1:7" x14ac:dyDescent="0.15">
      <c r="A562" s="140" t="str">
        <f>IF(申込一覧表!T78="","",申込一覧表!AO78)</f>
        <v/>
      </c>
      <c r="B562" s="140" t="str">
        <f>申込一覧表!BA78</f>
        <v/>
      </c>
      <c r="C562" s="140" t="str">
        <f>申込一覧表!BL78</f>
        <v/>
      </c>
      <c r="D562" s="140" t="str">
        <f>申込一覧表!AR78</f>
        <v/>
      </c>
      <c r="E562" s="137">
        <v>0</v>
      </c>
      <c r="F562" s="137">
        <v>5</v>
      </c>
      <c r="G562" s="140" t="str">
        <f>申込一覧表!BX78</f>
        <v>999:99.99</v>
      </c>
    </row>
    <row r="563" spans="1:7" x14ac:dyDescent="0.15">
      <c r="A563" s="140" t="str">
        <f>IF(申込一覧表!T79="","",申込一覧表!AO79)</f>
        <v/>
      </c>
      <c r="B563" s="140" t="str">
        <f>申込一覧表!BA79</f>
        <v/>
      </c>
      <c r="C563" s="140" t="str">
        <f>申込一覧表!BL79</f>
        <v/>
      </c>
      <c r="D563" s="140" t="str">
        <f>申込一覧表!AR79</f>
        <v/>
      </c>
      <c r="E563" s="137">
        <v>0</v>
      </c>
      <c r="F563" s="137">
        <v>5</v>
      </c>
      <c r="G563" s="140" t="str">
        <f>申込一覧表!BX79</f>
        <v>999:99.99</v>
      </c>
    </row>
    <row r="564" spans="1:7" x14ac:dyDescent="0.15">
      <c r="A564" s="140" t="str">
        <f>IF(申込一覧表!T80="","",申込一覧表!AO80)</f>
        <v/>
      </c>
      <c r="B564" s="140" t="str">
        <f>申込一覧表!BA80</f>
        <v/>
      </c>
      <c r="C564" s="140" t="str">
        <f>申込一覧表!BL80</f>
        <v/>
      </c>
      <c r="D564" s="140" t="str">
        <f>申込一覧表!AR80</f>
        <v/>
      </c>
      <c r="E564" s="137">
        <v>0</v>
      </c>
      <c r="F564" s="137">
        <v>5</v>
      </c>
      <c r="G564" s="140" t="str">
        <f>申込一覧表!BX80</f>
        <v>999:99.99</v>
      </c>
    </row>
    <row r="565" spans="1:7" x14ac:dyDescent="0.15">
      <c r="A565" s="140" t="str">
        <f>IF(申込一覧表!T81="","",申込一覧表!AO81)</f>
        <v/>
      </c>
      <c r="B565" s="140" t="str">
        <f>申込一覧表!BA81</f>
        <v/>
      </c>
      <c r="C565" s="140" t="str">
        <f>申込一覧表!BL81</f>
        <v/>
      </c>
      <c r="D565" s="140" t="str">
        <f>申込一覧表!AR81</f>
        <v/>
      </c>
      <c r="E565" s="137">
        <v>0</v>
      </c>
      <c r="F565" s="137">
        <v>5</v>
      </c>
      <c r="G565" s="140" t="str">
        <f>申込一覧表!BX81</f>
        <v>999:99.99</v>
      </c>
    </row>
    <row r="566" spans="1:7" x14ac:dyDescent="0.15">
      <c r="A566" s="140" t="str">
        <f>IF(申込一覧表!T82="","",申込一覧表!AO82)</f>
        <v/>
      </c>
      <c r="B566" s="140" t="str">
        <f>申込一覧表!BA82</f>
        <v/>
      </c>
      <c r="C566" s="140" t="str">
        <f>申込一覧表!BL82</f>
        <v/>
      </c>
      <c r="D566" s="140" t="str">
        <f>申込一覧表!AR82</f>
        <v/>
      </c>
      <c r="E566" s="137">
        <v>0</v>
      </c>
      <c r="F566" s="137">
        <v>5</v>
      </c>
      <c r="G566" s="140" t="str">
        <f>申込一覧表!BX82</f>
        <v>999:99.99</v>
      </c>
    </row>
    <row r="567" spans="1:7" x14ac:dyDescent="0.15">
      <c r="A567" s="140" t="str">
        <f>IF(申込一覧表!T83="","",申込一覧表!AO83)</f>
        <v/>
      </c>
      <c r="B567" s="140" t="str">
        <f>申込一覧表!BA83</f>
        <v/>
      </c>
      <c r="C567" s="140" t="str">
        <f>申込一覧表!BL83</f>
        <v/>
      </c>
      <c r="D567" s="140" t="str">
        <f>申込一覧表!AR83</f>
        <v/>
      </c>
      <c r="E567" s="137">
        <v>0</v>
      </c>
      <c r="F567" s="137">
        <v>5</v>
      </c>
      <c r="G567" s="140" t="str">
        <f>申込一覧表!BX83</f>
        <v>999:99.99</v>
      </c>
    </row>
    <row r="568" spans="1:7" x14ac:dyDescent="0.15">
      <c r="A568" s="140" t="str">
        <f>IF(申込一覧表!T84="","",申込一覧表!AO84)</f>
        <v/>
      </c>
      <c r="B568" s="140" t="str">
        <f>申込一覧表!BA84</f>
        <v/>
      </c>
      <c r="C568" s="140" t="str">
        <f>申込一覧表!BL84</f>
        <v/>
      </c>
      <c r="D568" s="140" t="str">
        <f>申込一覧表!AR84</f>
        <v/>
      </c>
      <c r="E568" s="137">
        <v>0</v>
      </c>
      <c r="F568" s="137">
        <v>5</v>
      </c>
      <c r="G568" s="140" t="str">
        <f>申込一覧表!BX84</f>
        <v>999:99.99</v>
      </c>
    </row>
    <row r="569" spans="1:7" x14ac:dyDescent="0.15">
      <c r="A569" s="140" t="str">
        <f>IF(申込一覧表!T85="","",申込一覧表!AO85)</f>
        <v/>
      </c>
      <c r="B569" s="140" t="str">
        <f>申込一覧表!BA85</f>
        <v/>
      </c>
      <c r="C569" s="140" t="str">
        <f>申込一覧表!BL85</f>
        <v/>
      </c>
      <c r="D569" s="140" t="str">
        <f>申込一覧表!AR85</f>
        <v/>
      </c>
      <c r="E569" s="137">
        <v>0</v>
      </c>
      <c r="F569" s="137">
        <v>5</v>
      </c>
      <c r="G569" s="140" t="str">
        <f>申込一覧表!BX85</f>
        <v>999:99.99</v>
      </c>
    </row>
    <row r="570" spans="1:7" x14ac:dyDescent="0.15">
      <c r="A570" s="140" t="str">
        <f>IF(申込一覧表!T86="","",申込一覧表!AO86)</f>
        <v/>
      </c>
      <c r="B570" s="140" t="str">
        <f>申込一覧表!BA86</f>
        <v/>
      </c>
      <c r="C570" s="140" t="str">
        <f>申込一覧表!BL86</f>
        <v/>
      </c>
      <c r="D570" s="140" t="str">
        <f>申込一覧表!AR86</f>
        <v/>
      </c>
      <c r="E570" s="137">
        <v>0</v>
      </c>
      <c r="F570" s="137">
        <v>5</v>
      </c>
      <c r="G570" s="140" t="str">
        <f>申込一覧表!BX86</f>
        <v>999:99.99</v>
      </c>
    </row>
    <row r="571" spans="1:7" x14ac:dyDescent="0.15">
      <c r="A571" s="140" t="str">
        <f>IF(申込一覧表!T87="","",申込一覧表!AO87)</f>
        <v/>
      </c>
      <c r="B571" s="140" t="str">
        <f>申込一覧表!BA87</f>
        <v/>
      </c>
      <c r="C571" s="140" t="str">
        <f>申込一覧表!BL87</f>
        <v/>
      </c>
      <c r="D571" s="140" t="str">
        <f>申込一覧表!AR87</f>
        <v/>
      </c>
      <c r="E571" s="137">
        <v>0</v>
      </c>
      <c r="F571" s="137">
        <v>5</v>
      </c>
      <c r="G571" s="140" t="str">
        <f>申込一覧表!BX87</f>
        <v>999:99.99</v>
      </c>
    </row>
    <row r="572" spans="1:7" x14ac:dyDescent="0.15">
      <c r="A572" s="140" t="str">
        <f>IF(申込一覧表!T88="","",申込一覧表!AO88)</f>
        <v/>
      </c>
      <c r="B572" s="140" t="str">
        <f>申込一覧表!BA88</f>
        <v/>
      </c>
      <c r="C572" s="140" t="str">
        <f>申込一覧表!BL88</f>
        <v/>
      </c>
      <c r="D572" s="140" t="str">
        <f>申込一覧表!AR88</f>
        <v/>
      </c>
      <c r="E572" s="137">
        <v>0</v>
      </c>
      <c r="F572" s="137">
        <v>5</v>
      </c>
      <c r="G572" s="140" t="str">
        <f>申込一覧表!BX88</f>
        <v>999:99.99</v>
      </c>
    </row>
    <row r="573" spans="1:7" x14ac:dyDescent="0.15">
      <c r="A573" s="140" t="str">
        <f>IF(申込一覧表!T89="","",申込一覧表!AO89)</f>
        <v/>
      </c>
      <c r="B573" s="140" t="str">
        <f>申込一覧表!BA89</f>
        <v/>
      </c>
      <c r="C573" s="140" t="str">
        <f>申込一覧表!BL89</f>
        <v/>
      </c>
      <c r="D573" s="140" t="str">
        <f>申込一覧表!AR89</f>
        <v/>
      </c>
      <c r="E573" s="137">
        <v>0</v>
      </c>
      <c r="F573" s="137">
        <v>5</v>
      </c>
      <c r="G573" s="140" t="str">
        <f>申込一覧表!BX89</f>
        <v>999:99.99</v>
      </c>
    </row>
    <row r="574" spans="1:7" x14ac:dyDescent="0.15">
      <c r="A574" s="140" t="str">
        <f>IF(申込一覧表!T90="","",申込一覧表!AO90)</f>
        <v/>
      </c>
      <c r="B574" s="140" t="str">
        <f>申込一覧表!BA90</f>
        <v/>
      </c>
      <c r="C574" s="140" t="str">
        <f>申込一覧表!BL90</f>
        <v/>
      </c>
      <c r="D574" s="140" t="str">
        <f>申込一覧表!AR90</f>
        <v/>
      </c>
      <c r="E574" s="137">
        <v>0</v>
      </c>
      <c r="F574" s="137">
        <v>5</v>
      </c>
      <c r="G574" s="140" t="str">
        <f>申込一覧表!BX90</f>
        <v>999:99.99</v>
      </c>
    </row>
    <row r="575" spans="1:7" x14ac:dyDescent="0.15">
      <c r="A575" s="140" t="str">
        <f>IF(申込一覧表!T91="","",申込一覧表!AO91)</f>
        <v/>
      </c>
      <c r="B575" s="140" t="str">
        <f>申込一覧表!BA91</f>
        <v/>
      </c>
      <c r="C575" s="140" t="str">
        <f>申込一覧表!BL91</f>
        <v/>
      </c>
      <c r="D575" s="140" t="str">
        <f>申込一覧表!AR91</f>
        <v/>
      </c>
      <c r="E575" s="137">
        <v>0</v>
      </c>
      <c r="F575" s="137">
        <v>5</v>
      </c>
      <c r="G575" s="140" t="str">
        <f>申込一覧表!BX91</f>
        <v>999:99.99</v>
      </c>
    </row>
    <row r="576" spans="1:7" x14ac:dyDescent="0.15">
      <c r="A576" s="140" t="str">
        <f>IF(申込一覧表!T92="","",申込一覧表!AO92)</f>
        <v/>
      </c>
      <c r="B576" s="140" t="str">
        <f>申込一覧表!BA92</f>
        <v/>
      </c>
      <c r="C576" s="140" t="str">
        <f>申込一覧表!BL92</f>
        <v/>
      </c>
      <c r="D576" s="140" t="str">
        <f>申込一覧表!AR92</f>
        <v/>
      </c>
      <c r="E576" s="137">
        <v>0</v>
      </c>
      <c r="F576" s="137">
        <v>5</v>
      </c>
      <c r="G576" s="140" t="str">
        <f>申込一覧表!BX92</f>
        <v>999:99.99</v>
      </c>
    </row>
    <row r="577" spans="1:7" x14ac:dyDescent="0.15">
      <c r="A577" s="140" t="str">
        <f>IF(申込一覧表!T93="","",申込一覧表!AO93)</f>
        <v/>
      </c>
      <c r="B577" s="140" t="str">
        <f>申込一覧表!BA93</f>
        <v/>
      </c>
      <c r="C577" s="140" t="str">
        <f>申込一覧表!BL93</f>
        <v/>
      </c>
      <c r="D577" s="140" t="str">
        <f>申込一覧表!AR93</f>
        <v/>
      </c>
      <c r="E577" s="137">
        <v>0</v>
      </c>
      <c r="F577" s="137">
        <v>5</v>
      </c>
      <c r="G577" s="140" t="str">
        <f>申込一覧表!BX93</f>
        <v>999:99.99</v>
      </c>
    </row>
    <row r="578" spans="1:7" x14ac:dyDescent="0.15">
      <c r="A578" s="140" t="str">
        <f>IF(申込一覧表!T94="","",申込一覧表!AO94)</f>
        <v/>
      </c>
      <c r="B578" s="140" t="str">
        <f>申込一覧表!BA94</f>
        <v/>
      </c>
      <c r="C578" s="140" t="str">
        <f>申込一覧表!BL94</f>
        <v/>
      </c>
      <c r="D578" s="140" t="str">
        <f>申込一覧表!AR94</f>
        <v/>
      </c>
      <c r="E578" s="137">
        <v>0</v>
      </c>
      <c r="F578" s="137">
        <v>5</v>
      </c>
      <c r="G578" s="140" t="str">
        <f>申込一覧表!BX94</f>
        <v>999:99.99</v>
      </c>
    </row>
    <row r="579" spans="1:7" x14ac:dyDescent="0.15">
      <c r="A579" s="140" t="str">
        <f>IF(申込一覧表!T95="","",申込一覧表!AO95)</f>
        <v/>
      </c>
      <c r="B579" s="140" t="str">
        <f>申込一覧表!BA95</f>
        <v/>
      </c>
      <c r="C579" s="140" t="str">
        <f>申込一覧表!BL95</f>
        <v/>
      </c>
      <c r="D579" s="140" t="str">
        <f>申込一覧表!AR95</f>
        <v/>
      </c>
      <c r="E579" s="137">
        <v>0</v>
      </c>
      <c r="F579" s="137">
        <v>5</v>
      </c>
      <c r="G579" s="140" t="str">
        <f>申込一覧表!BX95</f>
        <v>999:99.99</v>
      </c>
    </row>
    <row r="580" spans="1:7" x14ac:dyDescent="0.15">
      <c r="A580" s="140" t="str">
        <f>IF(申込一覧表!T96="","",申込一覧表!AO96)</f>
        <v/>
      </c>
      <c r="B580" s="140" t="str">
        <f>申込一覧表!BA96</f>
        <v/>
      </c>
      <c r="C580" s="140" t="str">
        <f>申込一覧表!BL96</f>
        <v/>
      </c>
      <c r="D580" s="140" t="str">
        <f>申込一覧表!AR96</f>
        <v/>
      </c>
      <c r="E580" s="137">
        <v>0</v>
      </c>
      <c r="F580" s="137">
        <v>5</v>
      </c>
      <c r="G580" s="140" t="str">
        <f>申込一覧表!BX96</f>
        <v>999:99.99</v>
      </c>
    </row>
    <row r="581" spans="1:7" x14ac:dyDescent="0.15">
      <c r="A581" s="140" t="str">
        <f>IF(申込一覧表!T97="","",申込一覧表!AO97)</f>
        <v/>
      </c>
      <c r="B581" s="140" t="str">
        <f>申込一覧表!BA97</f>
        <v/>
      </c>
      <c r="C581" s="140" t="str">
        <f>申込一覧表!BL97</f>
        <v/>
      </c>
      <c r="D581" s="140" t="str">
        <f>申込一覧表!AR97</f>
        <v/>
      </c>
      <c r="E581" s="137">
        <v>0</v>
      </c>
      <c r="F581" s="137">
        <v>5</v>
      </c>
      <c r="G581" s="140" t="str">
        <f>申込一覧表!BX97</f>
        <v>999:99.99</v>
      </c>
    </row>
    <row r="582" spans="1:7" x14ac:dyDescent="0.15">
      <c r="A582" s="140" t="str">
        <f>IF(申込一覧表!T98="","",申込一覧表!AO98)</f>
        <v/>
      </c>
      <c r="B582" s="140" t="str">
        <f>申込一覧表!BA98</f>
        <v/>
      </c>
      <c r="C582" s="140" t="str">
        <f>申込一覧表!BL98</f>
        <v/>
      </c>
      <c r="D582" s="140" t="str">
        <f>申込一覧表!AR98</f>
        <v/>
      </c>
      <c r="E582" s="137">
        <v>0</v>
      </c>
      <c r="F582" s="137">
        <v>5</v>
      </c>
      <c r="G582" s="140" t="str">
        <f>申込一覧表!BX98</f>
        <v>999:99.99</v>
      </c>
    </row>
    <row r="583" spans="1:7" x14ac:dyDescent="0.15">
      <c r="A583" s="140" t="str">
        <f>IF(申込一覧表!T99="","",申込一覧表!AO99)</f>
        <v/>
      </c>
      <c r="B583" s="140" t="str">
        <f>申込一覧表!BA99</f>
        <v/>
      </c>
      <c r="C583" s="140" t="str">
        <f>申込一覧表!BL99</f>
        <v/>
      </c>
      <c r="D583" s="140" t="str">
        <f>申込一覧表!AR99</f>
        <v/>
      </c>
      <c r="E583" s="137">
        <v>0</v>
      </c>
      <c r="F583" s="137">
        <v>5</v>
      </c>
      <c r="G583" s="140" t="str">
        <f>申込一覧表!BX99</f>
        <v>999:99.99</v>
      </c>
    </row>
    <row r="584" spans="1:7" x14ac:dyDescent="0.15">
      <c r="A584" s="140" t="str">
        <f>IF(申込一覧表!T100="","",申込一覧表!AO100)</f>
        <v/>
      </c>
      <c r="B584" s="140" t="str">
        <f>申込一覧表!BA100</f>
        <v/>
      </c>
      <c r="C584" s="140" t="str">
        <f>申込一覧表!BL100</f>
        <v/>
      </c>
      <c r="D584" s="140" t="str">
        <f>申込一覧表!AR100</f>
        <v/>
      </c>
      <c r="E584" s="137">
        <v>0</v>
      </c>
      <c r="F584" s="137">
        <v>5</v>
      </c>
      <c r="G584" s="140" t="str">
        <f>申込一覧表!BX100</f>
        <v>999:99.99</v>
      </c>
    </row>
    <row r="585" spans="1:7" x14ac:dyDescent="0.15">
      <c r="A585" s="140" t="str">
        <f>IF(申込一覧表!T101="","",申込一覧表!AO101)</f>
        <v/>
      </c>
      <c r="B585" s="140" t="str">
        <f>申込一覧表!BA101</f>
        <v/>
      </c>
      <c r="C585" s="140" t="str">
        <f>申込一覧表!BL101</f>
        <v/>
      </c>
      <c r="D585" s="140" t="str">
        <f>申込一覧表!AR101</f>
        <v/>
      </c>
      <c r="E585" s="137">
        <v>0</v>
      </c>
      <c r="F585" s="137">
        <v>5</v>
      </c>
      <c r="G585" s="140" t="str">
        <f>申込一覧表!BX101</f>
        <v>999:99.99</v>
      </c>
    </row>
    <row r="586" spans="1:7" x14ac:dyDescent="0.15">
      <c r="A586" s="140" t="str">
        <f>IF(申込一覧表!T102="","",申込一覧表!AO102)</f>
        <v/>
      </c>
      <c r="B586" s="140" t="str">
        <f>申込一覧表!BA102</f>
        <v/>
      </c>
      <c r="C586" s="140" t="str">
        <f>申込一覧表!BL102</f>
        <v/>
      </c>
      <c r="D586" s="140" t="str">
        <f>申込一覧表!AR102</f>
        <v/>
      </c>
      <c r="E586" s="137">
        <v>0</v>
      </c>
      <c r="F586" s="137">
        <v>5</v>
      </c>
      <c r="G586" s="140" t="str">
        <f>申込一覧表!BX102</f>
        <v>999:99.99</v>
      </c>
    </row>
    <row r="587" spans="1:7" x14ac:dyDescent="0.15">
      <c r="A587" s="140" t="str">
        <f>IF(申込一覧表!T103="","",申込一覧表!AO103)</f>
        <v/>
      </c>
      <c r="B587" s="140" t="str">
        <f>申込一覧表!BA103</f>
        <v/>
      </c>
      <c r="C587" s="140" t="str">
        <f>申込一覧表!BL103</f>
        <v/>
      </c>
      <c r="D587" s="140" t="str">
        <f>申込一覧表!AR103</f>
        <v/>
      </c>
      <c r="E587" s="137">
        <v>0</v>
      </c>
      <c r="F587" s="137">
        <v>5</v>
      </c>
      <c r="G587" s="140" t="str">
        <f>申込一覧表!BX103</f>
        <v>999:99.99</v>
      </c>
    </row>
    <row r="588" spans="1:7" x14ac:dyDescent="0.15">
      <c r="A588" s="140" t="str">
        <f>IF(申込一覧表!T104="","",申込一覧表!AO104)</f>
        <v/>
      </c>
      <c r="B588" s="140" t="str">
        <f>申込一覧表!BA104</f>
        <v/>
      </c>
      <c r="C588" s="140" t="str">
        <f>申込一覧表!BL104</f>
        <v/>
      </c>
      <c r="D588" s="140" t="str">
        <f>申込一覧表!AR104</f>
        <v/>
      </c>
      <c r="E588" s="137">
        <v>0</v>
      </c>
      <c r="F588" s="137">
        <v>5</v>
      </c>
      <c r="G588" s="140" t="str">
        <f>申込一覧表!BX104</f>
        <v>999:99.99</v>
      </c>
    </row>
    <row r="589" spans="1:7" x14ac:dyDescent="0.15">
      <c r="A589" s="140" t="str">
        <f>IF(申込一覧表!T105="","",申込一覧表!AO105)</f>
        <v/>
      </c>
      <c r="B589" s="140" t="str">
        <f>申込一覧表!BA105</f>
        <v/>
      </c>
      <c r="C589" s="140" t="str">
        <f>申込一覧表!BL105</f>
        <v/>
      </c>
      <c r="D589" s="140" t="str">
        <f>申込一覧表!AR105</f>
        <v/>
      </c>
      <c r="E589" s="137">
        <v>0</v>
      </c>
      <c r="F589" s="137">
        <v>5</v>
      </c>
      <c r="G589" s="140" t="str">
        <f>申込一覧表!BX105</f>
        <v>999:99.99</v>
      </c>
    </row>
    <row r="590" spans="1:7" x14ac:dyDescent="0.15">
      <c r="A590" s="140" t="str">
        <f>IF(申込一覧表!T106="","",申込一覧表!AO106)</f>
        <v/>
      </c>
      <c r="B590" s="140" t="str">
        <f>申込一覧表!BA106</f>
        <v/>
      </c>
      <c r="C590" s="140" t="str">
        <f>申込一覧表!BL106</f>
        <v/>
      </c>
      <c r="D590" s="140" t="str">
        <f>申込一覧表!AR106</f>
        <v/>
      </c>
      <c r="E590" s="137">
        <v>0</v>
      </c>
      <c r="F590" s="137">
        <v>5</v>
      </c>
      <c r="G590" s="140" t="str">
        <f>申込一覧表!BX106</f>
        <v>999:99.99</v>
      </c>
    </row>
    <row r="591" spans="1:7" x14ac:dyDescent="0.15">
      <c r="A591" s="140" t="str">
        <f>IF(申込一覧表!T107="","",申込一覧表!AO107)</f>
        <v/>
      </c>
      <c r="B591" s="140" t="str">
        <f>申込一覧表!BA107</f>
        <v/>
      </c>
      <c r="C591" s="140" t="str">
        <f>申込一覧表!BL107</f>
        <v/>
      </c>
      <c r="D591" s="140" t="str">
        <f>申込一覧表!AR107</f>
        <v/>
      </c>
      <c r="E591" s="137">
        <v>0</v>
      </c>
      <c r="F591" s="137">
        <v>5</v>
      </c>
      <c r="G591" s="140" t="str">
        <f>申込一覧表!BX107</f>
        <v>999:99.99</v>
      </c>
    </row>
    <row r="592" spans="1:7" x14ac:dyDescent="0.15">
      <c r="A592" s="140" t="str">
        <f>IF(申込一覧表!T108="","",申込一覧表!AO108)</f>
        <v/>
      </c>
      <c r="B592" s="140" t="str">
        <f>申込一覧表!BA108</f>
        <v/>
      </c>
      <c r="C592" s="140" t="str">
        <f>申込一覧表!BL108</f>
        <v/>
      </c>
      <c r="D592" s="140" t="str">
        <f>申込一覧表!AR108</f>
        <v/>
      </c>
      <c r="E592" s="137">
        <v>0</v>
      </c>
      <c r="F592" s="137">
        <v>5</v>
      </c>
      <c r="G592" s="140" t="str">
        <f>申込一覧表!BX108</f>
        <v>999:99.99</v>
      </c>
    </row>
    <row r="593" spans="1:7" x14ac:dyDescent="0.15">
      <c r="A593" s="140" t="str">
        <f>IF(申込一覧表!T109="","",申込一覧表!AO109)</f>
        <v/>
      </c>
      <c r="B593" s="140" t="str">
        <f>申込一覧表!BA109</f>
        <v/>
      </c>
      <c r="C593" s="140" t="str">
        <f>申込一覧表!BL109</f>
        <v/>
      </c>
      <c r="D593" s="140" t="str">
        <f>申込一覧表!AR109</f>
        <v/>
      </c>
      <c r="E593" s="137">
        <v>0</v>
      </c>
      <c r="F593" s="137">
        <v>5</v>
      </c>
      <c r="G593" s="140" t="str">
        <f>申込一覧表!BX109</f>
        <v>999:99.99</v>
      </c>
    </row>
    <row r="594" spans="1:7" x14ac:dyDescent="0.15">
      <c r="A594" s="140" t="str">
        <f>IF(申込一覧表!T110="","",申込一覧表!AO110)</f>
        <v/>
      </c>
      <c r="B594" s="140" t="str">
        <f>申込一覧表!BA110</f>
        <v/>
      </c>
      <c r="C594" s="140" t="str">
        <f>申込一覧表!BL110</f>
        <v/>
      </c>
      <c r="D594" s="140" t="str">
        <f>申込一覧表!AR110</f>
        <v/>
      </c>
      <c r="E594" s="137">
        <v>0</v>
      </c>
      <c r="F594" s="137">
        <v>5</v>
      </c>
      <c r="G594" s="140" t="str">
        <f>申込一覧表!BX110</f>
        <v>999:99.99</v>
      </c>
    </row>
    <row r="595" spans="1:7" x14ac:dyDescent="0.15">
      <c r="A595" s="140" t="str">
        <f>IF(申込一覧表!T111="","",申込一覧表!AO111)</f>
        <v/>
      </c>
      <c r="B595" s="140" t="str">
        <f>申込一覧表!BA111</f>
        <v/>
      </c>
      <c r="C595" s="140" t="str">
        <f>申込一覧表!BL111</f>
        <v/>
      </c>
      <c r="D595" s="140" t="str">
        <f>申込一覧表!AR111</f>
        <v/>
      </c>
      <c r="E595" s="137">
        <v>0</v>
      </c>
      <c r="F595" s="137">
        <v>5</v>
      </c>
      <c r="G595" s="140" t="str">
        <f>申込一覧表!BX111</f>
        <v>999:99.99</v>
      </c>
    </row>
    <row r="596" spans="1:7" x14ac:dyDescent="0.15">
      <c r="A596" s="140" t="str">
        <f>IF(申込一覧表!T112="","",申込一覧表!AO112)</f>
        <v/>
      </c>
      <c r="B596" s="140" t="str">
        <f>申込一覧表!BA112</f>
        <v/>
      </c>
      <c r="C596" s="140" t="str">
        <f>申込一覧表!BL112</f>
        <v/>
      </c>
      <c r="D596" s="140" t="str">
        <f>申込一覧表!AR112</f>
        <v/>
      </c>
      <c r="E596" s="137">
        <v>0</v>
      </c>
      <c r="F596" s="137">
        <v>5</v>
      </c>
      <c r="G596" s="140" t="str">
        <f>申込一覧表!BX112</f>
        <v>999:99.99</v>
      </c>
    </row>
    <row r="597" spans="1:7" x14ac:dyDescent="0.15">
      <c r="A597" s="140" t="str">
        <f>IF(申込一覧表!T113="","",申込一覧表!AO113)</f>
        <v/>
      </c>
      <c r="B597" s="140" t="str">
        <f>申込一覧表!BA113</f>
        <v/>
      </c>
      <c r="C597" s="140" t="str">
        <f>申込一覧表!BL113</f>
        <v/>
      </c>
      <c r="D597" s="140" t="str">
        <f>申込一覧表!AR113</f>
        <v/>
      </c>
      <c r="E597" s="137">
        <v>0</v>
      </c>
      <c r="F597" s="137">
        <v>5</v>
      </c>
      <c r="G597" s="140" t="str">
        <f>申込一覧表!BX113</f>
        <v>999:99.99</v>
      </c>
    </row>
    <row r="598" spans="1:7" x14ac:dyDescent="0.15">
      <c r="A598" s="140" t="str">
        <f>IF(申込一覧表!T114="","",申込一覧表!AO114)</f>
        <v/>
      </c>
      <c r="B598" s="140" t="str">
        <f>申込一覧表!BA114</f>
        <v/>
      </c>
      <c r="C598" s="140" t="str">
        <f>申込一覧表!BL114</f>
        <v/>
      </c>
      <c r="D598" s="140" t="str">
        <f>申込一覧表!AR114</f>
        <v/>
      </c>
      <c r="E598" s="137">
        <v>0</v>
      </c>
      <c r="F598" s="137">
        <v>5</v>
      </c>
      <c r="G598" s="140" t="str">
        <f>申込一覧表!BX114</f>
        <v>999:99.99</v>
      </c>
    </row>
    <row r="599" spans="1:7" x14ac:dyDescent="0.15">
      <c r="A599" s="140" t="str">
        <f>IF(申込一覧表!T115="","",申込一覧表!AO115)</f>
        <v/>
      </c>
      <c r="B599" s="140" t="str">
        <f>申込一覧表!BA115</f>
        <v/>
      </c>
      <c r="C599" s="140" t="str">
        <f>申込一覧表!BL115</f>
        <v/>
      </c>
      <c r="D599" s="140" t="str">
        <f>申込一覧表!AR115</f>
        <v/>
      </c>
      <c r="E599" s="137">
        <v>0</v>
      </c>
      <c r="F599" s="137">
        <v>5</v>
      </c>
      <c r="G599" s="140" t="str">
        <f>申込一覧表!BX115</f>
        <v>999:99.99</v>
      </c>
    </row>
    <row r="600" spans="1:7" x14ac:dyDescent="0.15">
      <c r="A600" s="140" t="str">
        <f>IF(申込一覧表!T116="","",申込一覧表!AO116)</f>
        <v/>
      </c>
      <c r="B600" s="140" t="str">
        <f>申込一覧表!BA116</f>
        <v/>
      </c>
      <c r="C600" s="140" t="str">
        <f>申込一覧表!BL116</f>
        <v/>
      </c>
      <c r="D600" s="140" t="str">
        <f>申込一覧表!AR116</f>
        <v/>
      </c>
      <c r="E600" s="137">
        <v>0</v>
      </c>
      <c r="F600" s="137">
        <v>5</v>
      </c>
      <c r="G600" s="140" t="str">
        <f>申込一覧表!BX116</f>
        <v>999:99.99</v>
      </c>
    </row>
    <row r="601" spans="1:7" x14ac:dyDescent="0.15">
      <c r="A601" s="140" t="str">
        <f>IF(申込一覧表!T117="","",申込一覧表!AO117)</f>
        <v/>
      </c>
      <c r="B601" s="140" t="str">
        <f>申込一覧表!BA117</f>
        <v/>
      </c>
      <c r="C601" s="140" t="str">
        <f>申込一覧表!BL117</f>
        <v/>
      </c>
      <c r="D601" s="140" t="str">
        <f>申込一覧表!AR117</f>
        <v/>
      </c>
      <c r="E601" s="137">
        <v>0</v>
      </c>
      <c r="F601" s="137">
        <v>5</v>
      </c>
      <c r="G601" s="140" t="str">
        <f>申込一覧表!BX117</f>
        <v>999:99.99</v>
      </c>
    </row>
    <row r="602" spans="1:7" x14ac:dyDescent="0.15">
      <c r="A602" s="140" t="str">
        <f>IF(申込一覧表!T118="","",申込一覧表!AO118)</f>
        <v/>
      </c>
      <c r="B602" s="140" t="str">
        <f>申込一覧表!BA118</f>
        <v/>
      </c>
      <c r="C602" s="140" t="str">
        <f>申込一覧表!BL118</f>
        <v/>
      </c>
      <c r="D602" s="140" t="str">
        <f>申込一覧表!AR118</f>
        <v/>
      </c>
      <c r="E602" s="137">
        <v>0</v>
      </c>
      <c r="F602" s="137">
        <v>5</v>
      </c>
      <c r="G602" s="140" t="str">
        <f>申込一覧表!BX118</f>
        <v>999:99.99</v>
      </c>
    </row>
    <row r="603" spans="1:7" x14ac:dyDescent="0.15">
      <c r="A603" s="140" t="str">
        <f>IF(申込一覧表!T119="","",申込一覧表!AO119)</f>
        <v/>
      </c>
      <c r="B603" s="140" t="str">
        <f>申込一覧表!BA119</f>
        <v/>
      </c>
      <c r="C603" s="140" t="str">
        <f>申込一覧表!BL119</f>
        <v/>
      </c>
      <c r="D603" s="140" t="str">
        <f>申込一覧表!AR119</f>
        <v/>
      </c>
      <c r="E603" s="137">
        <v>0</v>
      </c>
      <c r="F603" s="137">
        <v>5</v>
      </c>
      <c r="G603" s="140" t="str">
        <f>申込一覧表!BX119</f>
        <v>999:99.99</v>
      </c>
    </row>
    <row r="604" spans="1:7" x14ac:dyDescent="0.15">
      <c r="A604" s="140" t="str">
        <f>IF(申込一覧表!T120="","",申込一覧表!AO120)</f>
        <v/>
      </c>
      <c r="B604" s="140" t="str">
        <f>申込一覧表!BA120</f>
        <v/>
      </c>
      <c r="C604" s="140" t="str">
        <f>申込一覧表!BL120</f>
        <v/>
      </c>
      <c r="D604" s="140" t="str">
        <f>申込一覧表!AR120</f>
        <v/>
      </c>
      <c r="E604" s="137">
        <v>0</v>
      </c>
      <c r="F604" s="137">
        <v>5</v>
      </c>
      <c r="G604" s="140" t="str">
        <f>申込一覧表!BX120</f>
        <v>999:99.99</v>
      </c>
    </row>
    <row r="605" spans="1:7" x14ac:dyDescent="0.15">
      <c r="A605" s="140" t="str">
        <f>IF(申込一覧表!T121="","",申込一覧表!AO121)</f>
        <v/>
      </c>
      <c r="B605" s="140" t="str">
        <f>申込一覧表!BA121</f>
        <v/>
      </c>
      <c r="C605" s="140" t="str">
        <f>申込一覧表!BL121</f>
        <v/>
      </c>
      <c r="D605" s="140" t="str">
        <f>申込一覧表!AR121</f>
        <v/>
      </c>
      <c r="E605" s="137">
        <v>0</v>
      </c>
      <c r="F605" s="137">
        <v>5</v>
      </c>
      <c r="G605" s="140" t="str">
        <f>申込一覧表!BX121</f>
        <v>999:99.99</v>
      </c>
    </row>
    <row r="606" spans="1:7" x14ac:dyDescent="0.15">
      <c r="A606" s="140" t="str">
        <f>IF(申込一覧表!T122="","",申込一覧表!AO122)</f>
        <v/>
      </c>
      <c r="B606" s="140" t="str">
        <f>申込一覧表!BA122</f>
        <v/>
      </c>
      <c r="C606" s="140" t="str">
        <f>申込一覧表!BL122</f>
        <v/>
      </c>
      <c r="D606" s="140" t="str">
        <f>申込一覧表!AR122</f>
        <v/>
      </c>
      <c r="E606" s="137">
        <v>0</v>
      </c>
      <c r="F606" s="137">
        <v>5</v>
      </c>
      <c r="G606" s="140" t="str">
        <f>申込一覧表!BX122</f>
        <v>999:99.99</v>
      </c>
    </row>
    <row r="607" spans="1:7" x14ac:dyDescent="0.15">
      <c r="A607" s="140" t="str">
        <f>IF(申込一覧表!T123="","",申込一覧表!AO123)</f>
        <v/>
      </c>
      <c r="B607" s="140" t="str">
        <f>申込一覧表!BA123</f>
        <v/>
      </c>
      <c r="C607" s="140" t="str">
        <f>申込一覧表!BL123</f>
        <v/>
      </c>
      <c r="D607" s="140" t="str">
        <f>申込一覧表!AR123</f>
        <v/>
      </c>
      <c r="E607" s="137">
        <v>0</v>
      </c>
      <c r="F607" s="137">
        <v>5</v>
      </c>
      <c r="G607" s="140" t="str">
        <f>申込一覧表!BX123</f>
        <v>999:99.99</v>
      </c>
    </row>
    <row r="608" spans="1:7" x14ac:dyDescent="0.15">
      <c r="A608" s="140" t="str">
        <f>IF(申込一覧表!T124="","",申込一覧表!AO124)</f>
        <v/>
      </c>
      <c r="B608" s="140" t="str">
        <f>申込一覧表!BA124</f>
        <v/>
      </c>
      <c r="C608" s="140" t="str">
        <f>申込一覧表!BL124</f>
        <v/>
      </c>
      <c r="D608" s="140" t="str">
        <f>申込一覧表!AR124</f>
        <v/>
      </c>
      <c r="E608" s="137">
        <v>0</v>
      </c>
      <c r="F608" s="137">
        <v>5</v>
      </c>
      <c r="G608" s="140" t="str">
        <f>申込一覧表!BX124</f>
        <v>999:99.99</v>
      </c>
    </row>
    <row r="609" spans="1:7" x14ac:dyDescent="0.15">
      <c r="A609" s="140" t="str">
        <f>IF(申込一覧表!T125="","",申込一覧表!AO125)</f>
        <v/>
      </c>
      <c r="B609" s="140" t="str">
        <f>申込一覧表!BA125</f>
        <v/>
      </c>
      <c r="C609" s="140" t="str">
        <f>申込一覧表!BL125</f>
        <v/>
      </c>
      <c r="D609" s="140" t="str">
        <f>申込一覧表!AR125</f>
        <v/>
      </c>
      <c r="E609" s="137">
        <v>0</v>
      </c>
      <c r="F609" s="137">
        <v>5</v>
      </c>
      <c r="G609" s="140" t="str">
        <f>申込一覧表!BX125</f>
        <v>999:99.99</v>
      </c>
    </row>
    <row r="610" spans="1:7" x14ac:dyDescent="0.15">
      <c r="A610" s="140" t="str">
        <f>IF(申込一覧表!T126="","",申込一覧表!AO126)</f>
        <v/>
      </c>
      <c r="B610" s="140" t="str">
        <f>申込一覧表!BA126</f>
        <v/>
      </c>
      <c r="C610" s="140" t="str">
        <f>申込一覧表!BL126</f>
        <v/>
      </c>
      <c r="D610" s="140" t="str">
        <f>申込一覧表!AR126</f>
        <v/>
      </c>
      <c r="E610" s="137">
        <v>0</v>
      </c>
      <c r="F610" s="137">
        <v>5</v>
      </c>
      <c r="G610" s="140" t="str">
        <f>申込一覧表!BX126</f>
        <v>999:99.99</v>
      </c>
    </row>
    <row r="611" spans="1:7" x14ac:dyDescent="0.15">
      <c r="A611" s="134" t="str">
        <f>IF(申込一覧表!T127="","",申込一覧表!AO127)</f>
        <v/>
      </c>
      <c r="B611" s="134" t="str">
        <f>申込一覧表!BA127</f>
        <v/>
      </c>
      <c r="C611" s="134" t="str">
        <f>申込一覧表!BL127</f>
        <v/>
      </c>
      <c r="D611" s="134" t="str">
        <f>申込一覧表!AR127</f>
        <v/>
      </c>
      <c r="E611" s="138">
        <v>0</v>
      </c>
      <c r="F611" s="138">
        <v>5</v>
      </c>
      <c r="G611" s="134" t="str">
        <f>申込一覧表!BX127</f>
        <v>999:99.99</v>
      </c>
    </row>
    <row r="612" spans="1:7" x14ac:dyDescent="0.15">
      <c r="A612" t="str">
        <f>IF(申込一覧表!V6="","",申込一覧表!AO6)</f>
        <v/>
      </c>
      <c r="B612" s="141" t="str">
        <f>申込一覧表!BB6</f>
        <v/>
      </c>
      <c r="C612" s="141" t="str">
        <f>申込一覧表!BM6</f>
        <v/>
      </c>
      <c r="D612" s="141" t="str">
        <f>申込一覧表!AR6</f>
        <v/>
      </c>
      <c r="E612" s="137">
        <v>0</v>
      </c>
      <c r="F612" s="137">
        <v>0</v>
      </c>
      <c r="G612" t="str">
        <f>申込一覧表!BY6</f>
        <v>999:99.99</v>
      </c>
    </row>
    <row r="613" spans="1:7" x14ac:dyDescent="0.15">
      <c r="A613" s="140" t="str">
        <f>IF(申込一覧表!V7="","",申込一覧表!AO7)</f>
        <v/>
      </c>
      <c r="B613" s="140" t="str">
        <f>申込一覧表!BB7</f>
        <v/>
      </c>
      <c r="C613" s="140" t="str">
        <f>申込一覧表!BM7</f>
        <v/>
      </c>
      <c r="D613" s="140" t="str">
        <f>申込一覧表!AR7</f>
        <v/>
      </c>
      <c r="E613" s="137">
        <v>0</v>
      </c>
      <c r="F613" s="137">
        <v>0</v>
      </c>
      <c r="G613" s="140" t="str">
        <f>申込一覧表!BY7</f>
        <v>999:99.99</v>
      </c>
    </row>
    <row r="614" spans="1:7" x14ac:dyDescent="0.15">
      <c r="A614" s="140" t="str">
        <f>IF(申込一覧表!V8="","",申込一覧表!AO8)</f>
        <v/>
      </c>
      <c r="B614" s="140" t="str">
        <f>申込一覧表!BB8</f>
        <v/>
      </c>
      <c r="C614" s="140" t="str">
        <f>申込一覧表!BM8</f>
        <v/>
      </c>
      <c r="D614" s="140" t="str">
        <f>申込一覧表!AR8</f>
        <v/>
      </c>
      <c r="E614" s="137">
        <v>0</v>
      </c>
      <c r="F614" s="137">
        <v>0</v>
      </c>
      <c r="G614" s="140" t="str">
        <f>申込一覧表!BY8</f>
        <v>999:99.99</v>
      </c>
    </row>
    <row r="615" spans="1:7" x14ac:dyDescent="0.15">
      <c r="A615" s="140" t="str">
        <f>IF(申込一覧表!V9="","",申込一覧表!AO9)</f>
        <v/>
      </c>
      <c r="B615" s="140" t="str">
        <f>申込一覧表!BB9</f>
        <v/>
      </c>
      <c r="C615" s="140" t="str">
        <f>申込一覧表!BM9</f>
        <v/>
      </c>
      <c r="D615" s="140" t="str">
        <f>申込一覧表!AR9</f>
        <v/>
      </c>
      <c r="E615" s="137">
        <v>0</v>
      </c>
      <c r="F615" s="137">
        <v>0</v>
      </c>
      <c r="G615" s="140" t="str">
        <f>申込一覧表!BY9</f>
        <v>999:99.99</v>
      </c>
    </row>
    <row r="616" spans="1:7" x14ac:dyDescent="0.15">
      <c r="A616" s="140" t="str">
        <f>IF(申込一覧表!V10="","",申込一覧表!AO10)</f>
        <v/>
      </c>
      <c r="B616" s="140" t="str">
        <f>申込一覧表!BB10</f>
        <v/>
      </c>
      <c r="C616" s="140" t="str">
        <f>申込一覧表!BM10</f>
        <v/>
      </c>
      <c r="D616" s="140" t="str">
        <f>申込一覧表!AR10</f>
        <v/>
      </c>
      <c r="E616" s="137">
        <v>0</v>
      </c>
      <c r="F616" s="137">
        <v>0</v>
      </c>
      <c r="G616" s="140" t="str">
        <f>申込一覧表!BY10</f>
        <v>999:99.99</v>
      </c>
    </row>
    <row r="617" spans="1:7" x14ac:dyDescent="0.15">
      <c r="A617" s="140" t="str">
        <f>IF(申込一覧表!V11="","",申込一覧表!AO11)</f>
        <v/>
      </c>
      <c r="B617" s="140" t="str">
        <f>申込一覧表!BB11</f>
        <v/>
      </c>
      <c r="C617" s="140" t="str">
        <f>申込一覧表!BM11</f>
        <v/>
      </c>
      <c r="D617" s="140" t="str">
        <f>申込一覧表!AR11</f>
        <v/>
      </c>
      <c r="E617" s="137">
        <v>0</v>
      </c>
      <c r="F617" s="137">
        <v>0</v>
      </c>
      <c r="G617" s="140" t="str">
        <f>申込一覧表!BY11</f>
        <v>999:99.99</v>
      </c>
    </row>
    <row r="618" spans="1:7" x14ac:dyDescent="0.15">
      <c r="A618" s="140" t="str">
        <f>IF(申込一覧表!V12="","",申込一覧表!AO12)</f>
        <v/>
      </c>
      <c r="B618" s="140" t="str">
        <f>申込一覧表!BB12</f>
        <v/>
      </c>
      <c r="C618" s="140" t="str">
        <f>申込一覧表!BM12</f>
        <v/>
      </c>
      <c r="D618" s="140" t="str">
        <f>申込一覧表!AR12</f>
        <v/>
      </c>
      <c r="E618" s="137">
        <v>0</v>
      </c>
      <c r="F618" s="137">
        <v>0</v>
      </c>
      <c r="G618" s="140" t="str">
        <f>申込一覧表!BY12</f>
        <v>999:99.99</v>
      </c>
    </row>
    <row r="619" spans="1:7" x14ac:dyDescent="0.15">
      <c r="A619" s="140" t="str">
        <f>IF(申込一覧表!V13="","",申込一覧表!AO13)</f>
        <v/>
      </c>
      <c r="B619" s="140" t="str">
        <f>申込一覧表!BB13</f>
        <v/>
      </c>
      <c r="C619" s="140" t="str">
        <f>申込一覧表!BM13</f>
        <v/>
      </c>
      <c r="D619" s="140" t="str">
        <f>申込一覧表!AR13</f>
        <v/>
      </c>
      <c r="E619" s="137">
        <v>0</v>
      </c>
      <c r="F619" s="137">
        <v>0</v>
      </c>
      <c r="G619" s="140" t="str">
        <f>申込一覧表!BY13</f>
        <v>999:99.99</v>
      </c>
    </row>
    <row r="620" spans="1:7" x14ac:dyDescent="0.15">
      <c r="A620" s="140" t="str">
        <f>IF(申込一覧表!V14="","",申込一覧表!AO14)</f>
        <v/>
      </c>
      <c r="B620" s="140" t="str">
        <f>申込一覧表!BB14</f>
        <v/>
      </c>
      <c r="C620" s="140" t="str">
        <f>申込一覧表!BM14</f>
        <v/>
      </c>
      <c r="D620" s="140" t="str">
        <f>申込一覧表!AR14</f>
        <v/>
      </c>
      <c r="E620" s="137">
        <v>0</v>
      </c>
      <c r="F620" s="137">
        <v>0</v>
      </c>
      <c r="G620" s="140" t="str">
        <f>申込一覧表!BY14</f>
        <v>999:99.99</v>
      </c>
    </row>
    <row r="621" spans="1:7" x14ac:dyDescent="0.15">
      <c r="A621" s="140" t="str">
        <f>IF(申込一覧表!V15="","",申込一覧表!AO15)</f>
        <v/>
      </c>
      <c r="B621" s="140" t="str">
        <f>申込一覧表!BB15</f>
        <v/>
      </c>
      <c r="C621" s="140" t="str">
        <f>申込一覧表!BM15</f>
        <v/>
      </c>
      <c r="D621" s="140" t="str">
        <f>申込一覧表!AR15</f>
        <v/>
      </c>
      <c r="E621" s="137">
        <v>0</v>
      </c>
      <c r="F621" s="137">
        <v>0</v>
      </c>
      <c r="G621" s="140" t="str">
        <f>申込一覧表!BY15</f>
        <v>999:99.99</v>
      </c>
    </row>
    <row r="622" spans="1:7" x14ac:dyDescent="0.15">
      <c r="A622" s="140" t="str">
        <f>IF(申込一覧表!V16="","",申込一覧表!AO16)</f>
        <v/>
      </c>
      <c r="B622" s="140" t="str">
        <f>申込一覧表!BB16</f>
        <v/>
      </c>
      <c r="C622" s="140" t="str">
        <f>申込一覧表!BM16</f>
        <v/>
      </c>
      <c r="D622" s="140" t="str">
        <f>申込一覧表!AR16</f>
        <v/>
      </c>
      <c r="E622" s="137">
        <v>0</v>
      </c>
      <c r="F622" s="137">
        <v>0</v>
      </c>
      <c r="G622" s="140" t="str">
        <f>申込一覧表!BY16</f>
        <v>999:99.99</v>
      </c>
    </row>
    <row r="623" spans="1:7" x14ac:dyDescent="0.15">
      <c r="A623" s="140" t="str">
        <f>IF(申込一覧表!V17="","",申込一覧表!AO17)</f>
        <v/>
      </c>
      <c r="B623" s="140" t="str">
        <f>申込一覧表!BB17</f>
        <v/>
      </c>
      <c r="C623" s="140" t="str">
        <f>申込一覧表!BM17</f>
        <v/>
      </c>
      <c r="D623" s="140" t="str">
        <f>申込一覧表!AR17</f>
        <v/>
      </c>
      <c r="E623" s="137">
        <v>0</v>
      </c>
      <c r="F623" s="137">
        <v>0</v>
      </c>
      <c r="G623" s="140" t="str">
        <f>申込一覧表!BY17</f>
        <v>999:99.99</v>
      </c>
    </row>
    <row r="624" spans="1:7" x14ac:dyDescent="0.15">
      <c r="A624" s="140" t="str">
        <f>IF(申込一覧表!V18="","",申込一覧表!AO18)</f>
        <v/>
      </c>
      <c r="B624" s="140" t="str">
        <f>申込一覧表!BB18</f>
        <v/>
      </c>
      <c r="C624" s="140" t="str">
        <f>申込一覧表!BM18</f>
        <v/>
      </c>
      <c r="D624" s="140" t="str">
        <f>申込一覧表!AR18</f>
        <v/>
      </c>
      <c r="E624" s="137">
        <v>0</v>
      </c>
      <c r="F624" s="137">
        <v>0</v>
      </c>
      <c r="G624" s="140" t="str">
        <f>申込一覧表!BY18</f>
        <v>999:99.99</v>
      </c>
    </row>
    <row r="625" spans="1:7" x14ac:dyDescent="0.15">
      <c r="A625" s="140" t="str">
        <f>IF(申込一覧表!V19="","",申込一覧表!AO19)</f>
        <v/>
      </c>
      <c r="B625" s="140" t="str">
        <f>申込一覧表!BB19</f>
        <v/>
      </c>
      <c r="C625" s="140" t="str">
        <f>申込一覧表!BM19</f>
        <v/>
      </c>
      <c r="D625" s="140" t="str">
        <f>申込一覧表!AR19</f>
        <v/>
      </c>
      <c r="E625" s="137">
        <v>0</v>
      </c>
      <c r="F625" s="137">
        <v>0</v>
      </c>
      <c r="G625" s="140" t="str">
        <f>申込一覧表!BY19</f>
        <v>999:99.99</v>
      </c>
    </row>
    <row r="626" spans="1:7" x14ac:dyDescent="0.15">
      <c r="A626" s="140" t="str">
        <f>IF(申込一覧表!V20="","",申込一覧表!AO20)</f>
        <v/>
      </c>
      <c r="B626" s="140" t="str">
        <f>申込一覧表!BB20</f>
        <v/>
      </c>
      <c r="C626" s="140" t="str">
        <f>申込一覧表!BM20</f>
        <v/>
      </c>
      <c r="D626" s="140" t="str">
        <f>申込一覧表!AR20</f>
        <v/>
      </c>
      <c r="E626" s="137">
        <v>0</v>
      </c>
      <c r="F626" s="137">
        <v>0</v>
      </c>
      <c r="G626" s="140" t="str">
        <f>申込一覧表!BY20</f>
        <v>999:99.99</v>
      </c>
    </row>
    <row r="627" spans="1:7" x14ac:dyDescent="0.15">
      <c r="A627" s="140" t="str">
        <f>IF(申込一覧表!V21="","",申込一覧表!AO21)</f>
        <v/>
      </c>
      <c r="B627" s="140" t="str">
        <f>申込一覧表!BB21</f>
        <v/>
      </c>
      <c r="C627" s="140" t="str">
        <f>申込一覧表!BM21</f>
        <v/>
      </c>
      <c r="D627" s="140" t="str">
        <f>申込一覧表!AR21</f>
        <v/>
      </c>
      <c r="E627" s="137">
        <v>0</v>
      </c>
      <c r="F627" s="137">
        <v>0</v>
      </c>
      <c r="G627" s="140" t="str">
        <f>申込一覧表!BY21</f>
        <v>999:99.99</v>
      </c>
    </row>
    <row r="628" spans="1:7" x14ac:dyDescent="0.15">
      <c r="A628" s="140" t="str">
        <f>IF(申込一覧表!V22="","",申込一覧表!AO22)</f>
        <v/>
      </c>
      <c r="B628" s="140" t="str">
        <f>申込一覧表!BB22</f>
        <v/>
      </c>
      <c r="C628" s="140" t="str">
        <f>申込一覧表!BM22</f>
        <v/>
      </c>
      <c r="D628" s="140" t="str">
        <f>申込一覧表!AR22</f>
        <v/>
      </c>
      <c r="E628" s="137">
        <v>0</v>
      </c>
      <c r="F628" s="137">
        <v>0</v>
      </c>
      <c r="G628" s="140" t="str">
        <f>申込一覧表!BY22</f>
        <v>999:99.99</v>
      </c>
    </row>
    <row r="629" spans="1:7" x14ac:dyDescent="0.15">
      <c r="A629" s="140" t="str">
        <f>IF(申込一覧表!V23="","",申込一覧表!AO23)</f>
        <v/>
      </c>
      <c r="B629" s="140" t="str">
        <f>申込一覧表!BB23</f>
        <v/>
      </c>
      <c r="C629" s="140" t="str">
        <f>申込一覧表!BM23</f>
        <v/>
      </c>
      <c r="D629" s="140" t="str">
        <f>申込一覧表!AR23</f>
        <v/>
      </c>
      <c r="E629" s="137">
        <v>0</v>
      </c>
      <c r="F629" s="137">
        <v>0</v>
      </c>
      <c r="G629" s="140" t="str">
        <f>申込一覧表!BY23</f>
        <v>999:99.99</v>
      </c>
    </row>
    <row r="630" spans="1:7" x14ac:dyDescent="0.15">
      <c r="A630" s="140" t="str">
        <f>IF(申込一覧表!V24="","",申込一覧表!AO24)</f>
        <v/>
      </c>
      <c r="B630" s="140" t="str">
        <f>申込一覧表!BB24</f>
        <v/>
      </c>
      <c r="C630" s="140" t="str">
        <f>申込一覧表!BM24</f>
        <v/>
      </c>
      <c r="D630" s="140" t="str">
        <f>申込一覧表!AR24</f>
        <v/>
      </c>
      <c r="E630" s="137">
        <v>0</v>
      </c>
      <c r="F630" s="137">
        <v>0</v>
      </c>
      <c r="G630" s="140" t="str">
        <f>申込一覧表!BY24</f>
        <v>999:99.99</v>
      </c>
    </row>
    <row r="631" spans="1:7" x14ac:dyDescent="0.15">
      <c r="A631" s="140" t="str">
        <f>IF(申込一覧表!V25="","",申込一覧表!AO25)</f>
        <v/>
      </c>
      <c r="B631" s="140" t="str">
        <f>申込一覧表!BB25</f>
        <v/>
      </c>
      <c r="C631" s="140" t="str">
        <f>申込一覧表!BM25</f>
        <v/>
      </c>
      <c r="D631" s="140" t="str">
        <f>申込一覧表!AR25</f>
        <v/>
      </c>
      <c r="E631" s="137">
        <v>0</v>
      </c>
      <c r="F631" s="137">
        <v>0</v>
      </c>
      <c r="G631" s="140" t="str">
        <f>申込一覧表!BY25</f>
        <v>999:99.99</v>
      </c>
    </row>
    <row r="632" spans="1:7" x14ac:dyDescent="0.15">
      <c r="A632" s="140" t="str">
        <f>IF(申込一覧表!V26="","",申込一覧表!AO26)</f>
        <v/>
      </c>
      <c r="B632" s="140" t="str">
        <f>申込一覧表!BB26</f>
        <v/>
      </c>
      <c r="C632" s="140" t="str">
        <f>申込一覧表!BM26</f>
        <v/>
      </c>
      <c r="D632" s="140" t="str">
        <f>申込一覧表!AR26</f>
        <v/>
      </c>
      <c r="E632" s="137">
        <v>0</v>
      </c>
      <c r="F632" s="137">
        <v>0</v>
      </c>
      <c r="G632" s="140" t="str">
        <f>申込一覧表!BY26</f>
        <v>999:99.99</v>
      </c>
    </row>
    <row r="633" spans="1:7" x14ac:dyDescent="0.15">
      <c r="A633" s="140" t="str">
        <f>IF(申込一覧表!V27="","",申込一覧表!AO27)</f>
        <v/>
      </c>
      <c r="B633" s="140" t="str">
        <f>申込一覧表!BB27</f>
        <v/>
      </c>
      <c r="C633" s="140" t="str">
        <f>申込一覧表!BM27</f>
        <v/>
      </c>
      <c r="D633" s="140" t="str">
        <f>申込一覧表!AR27</f>
        <v/>
      </c>
      <c r="E633" s="137">
        <v>0</v>
      </c>
      <c r="F633" s="137">
        <v>0</v>
      </c>
      <c r="G633" s="140" t="str">
        <f>申込一覧表!BY27</f>
        <v>999:99.99</v>
      </c>
    </row>
    <row r="634" spans="1:7" x14ac:dyDescent="0.15">
      <c r="A634" s="140" t="str">
        <f>IF(申込一覧表!V28="","",申込一覧表!AO28)</f>
        <v/>
      </c>
      <c r="B634" s="140" t="str">
        <f>申込一覧表!BB28</f>
        <v/>
      </c>
      <c r="C634" s="140" t="str">
        <f>申込一覧表!BM28</f>
        <v/>
      </c>
      <c r="D634" s="140" t="str">
        <f>申込一覧表!AR28</f>
        <v/>
      </c>
      <c r="E634" s="137">
        <v>0</v>
      </c>
      <c r="F634" s="137">
        <v>0</v>
      </c>
      <c r="G634" s="140" t="str">
        <f>申込一覧表!BY28</f>
        <v>999:99.99</v>
      </c>
    </row>
    <row r="635" spans="1:7" x14ac:dyDescent="0.15">
      <c r="A635" s="140" t="str">
        <f>IF(申込一覧表!V29="","",申込一覧表!AO29)</f>
        <v/>
      </c>
      <c r="B635" s="140" t="str">
        <f>申込一覧表!BB29</f>
        <v/>
      </c>
      <c r="C635" s="140" t="str">
        <f>申込一覧表!BM29</f>
        <v/>
      </c>
      <c r="D635" s="140" t="str">
        <f>申込一覧表!AR29</f>
        <v/>
      </c>
      <c r="E635" s="137">
        <v>0</v>
      </c>
      <c r="F635" s="137">
        <v>0</v>
      </c>
      <c r="G635" s="140" t="str">
        <f>申込一覧表!BY29</f>
        <v>999:99.99</v>
      </c>
    </row>
    <row r="636" spans="1:7" x14ac:dyDescent="0.15">
      <c r="A636" s="140" t="str">
        <f>IF(申込一覧表!V30="","",申込一覧表!AO30)</f>
        <v/>
      </c>
      <c r="B636" s="140" t="str">
        <f>申込一覧表!BB30</f>
        <v/>
      </c>
      <c r="C636" s="140" t="str">
        <f>申込一覧表!BM30</f>
        <v/>
      </c>
      <c r="D636" s="140" t="str">
        <f>申込一覧表!AR30</f>
        <v/>
      </c>
      <c r="E636" s="137">
        <v>0</v>
      </c>
      <c r="F636" s="137">
        <v>0</v>
      </c>
      <c r="G636" s="140" t="str">
        <f>申込一覧表!BY30</f>
        <v>999:99.99</v>
      </c>
    </row>
    <row r="637" spans="1:7" x14ac:dyDescent="0.15">
      <c r="A637" s="140" t="str">
        <f>IF(申込一覧表!V31="","",申込一覧表!AO31)</f>
        <v/>
      </c>
      <c r="B637" s="140" t="str">
        <f>申込一覧表!BB31</f>
        <v/>
      </c>
      <c r="C637" s="140" t="str">
        <f>申込一覧表!BM31</f>
        <v/>
      </c>
      <c r="D637" s="140" t="str">
        <f>申込一覧表!AR31</f>
        <v/>
      </c>
      <c r="E637" s="137">
        <v>0</v>
      </c>
      <c r="F637" s="137">
        <v>0</v>
      </c>
      <c r="G637" s="140" t="str">
        <f>申込一覧表!BY31</f>
        <v>999:99.99</v>
      </c>
    </row>
    <row r="638" spans="1:7" x14ac:dyDescent="0.15">
      <c r="A638" s="140" t="str">
        <f>IF(申込一覧表!V32="","",申込一覧表!AO32)</f>
        <v/>
      </c>
      <c r="B638" s="140" t="str">
        <f>申込一覧表!BB32</f>
        <v/>
      </c>
      <c r="C638" s="140" t="str">
        <f>申込一覧表!BM32</f>
        <v/>
      </c>
      <c r="D638" s="140" t="str">
        <f>申込一覧表!AR32</f>
        <v/>
      </c>
      <c r="E638" s="137">
        <v>0</v>
      </c>
      <c r="F638" s="137">
        <v>0</v>
      </c>
      <c r="G638" s="140" t="str">
        <f>申込一覧表!BY32</f>
        <v>999:99.99</v>
      </c>
    </row>
    <row r="639" spans="1:7" x14ac:dyDescent="0.15">
      <c r="A639" s="140" t="str">
        <f>IF(申込一覧表!V33="","",申込一覧表!AO33)</f>
        <v/>
      </c>
      <c r="B639" s="140" t="str">
        <f>申込一覧表!BB33</f>
        <v/>
      </c>
      <c r="C639" s="140" t="str">
        <f>申込一覧表!BM33</f>
        <v/>
      </c>
      <c r="D639" s="140" t="str">
        <f>申込一覧表!AR33</f>
        <v/>
      </c>
      <c r="E639" s="137">
        <v>0</v>
      </c>
      <c r="F639" s="137">
        <v>0</v>
      </c>
      <c r="G639" s="140" t="str">
        <f>申込一覧表!BY33</f>
        <v>999:99.99</v>
      </c>
    </row>
    <row r="640" spans="1:7" x14ac:dyDescent="0.15">
      <c r="A640" s="140" t="str">
        <f>IF(申込一覧表!V34="","",申込一覧表!AO34)</f>
        <v/>
      </c>
      <c r="B640" s="140" t="str">
        <f>申込一覧表!BB34</f>
        <v/>
      </c>
      <c r="C640" s="140" t="str">
        <f>申込一覧表!BM34</f>
        <v/>
      </c>
      <c r="D640" s="140" t="str">
        <f>申込一覧表!AR34</f>
        <v/>
      </c>
      <c r="E640" s="137">
        <v>0</v>
      </c>
      <c r="F640" s="137">
        <v>0</v>
      </c>
      <c r="G640" s="140" t="str">
        <f>申込一覧表!BY34</f>
        <v>999:99.99</v>
      </c>
    </row>
    <row r="641" spans="1:7" x14ac:dyDescent="0.15">
      <c r="A641" s="140" t="str">
        <f>IF(申込一覧表!V35="","",申込一覧表!AO35)</f>
        <v/>
      </c>
      <c r="B641" s="140" t="str">
        <f>申込一覧表!BB35</f>
        <v/>
      </c>
      <c r="C641" s="140" t="str">
        <f>申込一覧表!BM35</f>
        <v/>
      </c>
      <c r="D641" s="140" t="str">
        <f>申込一覧表!AR35</f>
        <v/>
      </c>
      <c r="E641" s="137">
        <v>0</v>
      </c>
      <c r="F641" s="137">
        <v>0</v>
      </c>
      <c r="G641" s="140" t="str">
        <f>申込一覧表!BY35</f>
        <v>999:99.99</v>
      </c>
    </row>
    <row r="642" spans="1:7" x14ac:dyDescent="0.15">
      <c r="A642" s="140" t="str">
        <f>IF(申込一覧表!V36="","",申込一覧表!AO36)</f>
        <v/>
      </c>
      <c r="B642" s="140" t="str">
        <f>申込一覧表!BB36</f>
        <v/>
      </c>
      <c r="C642" s="140" t="str">
        <f>申込一覧表!BM36</f>
        <v/>
      </c>
      <c r="D642" s="140" t="str">
        <f>申込一覧表!AR36</f>
        <v/>
      </c>
      <c r="E642" s="137">
        <v>0</v>
      </c>
      <c r="F642" s="137">
        <v>0</v>
      </c>
      <c r="G642" s="140" t="str">
        <f>申込一覧表!BY36</f>
        <v>999:99.99</v>
      </c>
    </row>
    <row r="643" spans="1:7" x14ac:dyDescent="0.15">
      <c r="A643" s="140" t="str">
        <f>IF(申込一覧表!V37="","",申込一覧表!AO37)</f>
        <v/>
      </c>
      <c r="B643" s="140" t="str">
        <f>申込一覧表!BB37</f>
        <v/>
      </c>
      <c r="C643" s="140" t="str">
        <f>申込一覧表!BM37</f>
        <v/>
      </c>
      <c r="D643" s="140" t="str">
        <f>申込一覧表!AR37</f>
        <v/>
      </c>
      <c r="E643" s="137">
        <v>0</v>
      </c>
      <c r="F643" s="137">
        <v>0</v>
      </c>
      <c r="G643" s="140" t="str">
        <f>申込一覧表!BY37</f>
        <v>999:99.99</v>
      </c>
    </row>
    <row r="644" spans="1:7" x14ac:dyDescent="0.15">
      <c r="A644" s="140" t="str">
        <f>IF(申込一覧表!V38="","",申込一覧表!AO38)</f>
        <v/>
      </c>
      <c r="B644" s="140" t="str">
        <f>申込一覧表!BB38</f>
        <v/>
      </c>
      <c r="C644" s="140" t="str">
        <f>申込一覧表!BM38</f>
        <v/>
      </c>
      <c r="D644" s="140" t="str">
        <f>申込一覧表!AR38</f>
        <v/>
      </c>
      <c r="E644" s="137">
        <v>0</v>
      </c>
      <c r="F644" s="137">
        <v>0</v>
      </c>
      <c r="G644" s="140" t="str">
        <f>申込一覧表!BY38</f>
        <v>999:99.99</v>
      </c>
    </row>
    <row r="645" spans="1:7" x14ac:dyDescent="0.15">
      <c r="A645" s="140" t="str">
        <f>IF(申込一覧表!V39="","",申込一覧表!AO39)</f>
        <v/>
      </c>
      <c r="B645" s="140" t="str">
        <f>申込一覧表!BB39</f>
        <v/>
      </c>
      <c r="C645" s="140" t="str">
        <f>申込一覧表!BM39</f>
        <v/>
      </c>
      <c r="D645" s="140" t="str">
        <f>申込一覧表!AR39</f>
        <v/>
      </c>
      <c r="E645" s="137">
        <v>0</v>
      </c>
      <c r="F645" s="137">
        <v>0</v>
      </c>
      <c r="G645" s="140" t="str">
        <f>申込一覧表!BY39</f>
        <v>999:99.99</v>
      </c>
    </row>
    <row r="646" spans="1:7" x14ac:dyDescent="0.15">
      <c r="A646" s="140" t="str">
        <f>IF(申込一覧表!V40="","",申込一覧表!AO40)</f>
        <v/>
      </c>
      <c r="B646" s="140" t="str">
        <f>申込一覧表!BB40</f>
        <v/>
      </c>
      <c r="C646" s="140" t="str">
        <f>申込一覧表!BM40</f>
        <v/>
      </c>
      <c r="D646" s="140" t="str">
        <f>申込一覧表!AR40</f>
        <v/>
      </c>
      <c r="E646" s="137">
        <v>0</v>
      </c>
      <c r="F646" s="137">
        <v>0</v>
      </c>
      <c r="G646" s="140" t="str">
        <f>申込一覧表!BY40</f>
        <v>999:99.99</v>
      </c>
    </row>
    <row r="647" spans="1:7" x14ac:dyDescent="0.15">
      <c r="A647" s="140" t="str">
        <f>IF(申込一覧表!V41="","",申込一覧表!AO41)</f>
        <v/>
      </c>
      <c r="B647" s="140" t="str">
        <f>申込一覧表!BB41</f>
        <v/>
      </c>
      <c r="C647" s="140" t="str">
        <f>申込一覧表!BM41</f>
        <v/>
      </c>
      <c r="D647" s="140" t="str">
        <f>申込一覧表!AR41</f>
        <v/>
      </c>
      <c r="E647" s="137">
        <v>0</v>
      </c>
      <c r="F647" s="137">
        <v>0</v>
      </c>
      <c r="G647" s="140" t="str">
        <f>申込一覧表!BY41</f>
        <v>999:99.99</v>
      </c>
    </row>
    <row r="648" spans="1:7" x14ac:dyDescent="0.15">
      <c r="A648" s="140" t="str">
        <f>IF(申込一覧表!V42="","",申込一覧表!AO42)</f>
        <v/>
      </c>
      <c r="B648" s="140" t="str">
        <f>申込一覧表!BB42</f>
        <v/>
      </c>
      <c r="C648" s="140" t="str">
        <f>申込一覧表!BM42</f>
        <v/>
      </c>
      <c r="D648" s="140" t="str">
        <f>申込一覧表!AR42</f>
        <v/>
      </c>
      <c r="E648" s="137">
        <v>0</v>
      </c>
      <c r="F648" s="137">
        <v>0</v>
      </c>
      <c r="G648" s="140" t="str">
        <f>申込一覧表!BY42</f>
        <v>999:99.99</v>
      </c>
    </row>
    <row r="649" spans="1:7" x14ac:dyDescent="0.15">
      <c r="A649" s="140" t="str">
        <f>IF(申込一覧表!V43="","",申込一覧表!AO43)</f>
        <v/>
      </c>
      <c r="B649" s="140" t="str">
        <f>申込一覧表!BB43</f>
        <v/>
      </c>
      <c r="C649" s="140" t="str">
        <f>申込一覧表!BM43</f>
        <v/>
      </c>
      <c r="D649" s="140" t="str">
        <f>申込一覧表!AR43</f>
        <v/>
      </c>
      <c r="E649" s="137">
        <v>0</v>
      </c>
      <c r="F649" s="137">
        <v>0</v>
      </c>
      <c r="G649" s="140" t="str">
        <f>申込一覧表!BY43</f>
        <v>999:99.99</v>
      </c>
    </row>
    <row r="650" spans="1:7" x14ac:dyDescent="0.15">
      <c r="A650" s="140" t="str">
        <f>IF(申込一覧表!V44="","",申込一覧表!AO44)</f>
        <v/>
      </c>
      <c r="B650" s="140" t="str">
        <f>申込一覧表!BB44</f>
        <v/>
      </c>
      <c r="C650" s="140" t="str">
        <f>申込一覧表!BM44</f>
        <v/>
      </c>
      <c r="D650" s="140" t="str">
        <f>申込一覧表!AR44</f>
        <v/>
      </c>
      <c r="E650" s="137">
        <v>0</v>
      </c>
      <c r="F650" s="137">
        <v>0</v>
      </c>
      <c r="G650" s="140" t="str">
        <f>申込一覧表!BY44</f>
        <v>999:99.99</v>
      </c>
    </row>
    <row r="651" spans="1:7" x14ac:dyDescent="0.15">
      <c r="A651" s="140" t="str">
        <f>IF(申込一覧表!V45="","",申込一覧表!AO45)</f>
        <v/>
      </c>
      <c r="B651" s="140" t="str">
        <f>申込一覧表!BB45</f>
        <v/>
      </c>
      <c r="C651" s="140" t="str">
        <f>申込一覧表!BM45</f>
        <v/>
      </c>
      <c r="D651" s="140" t="str">
        <f>申込一覧表!AR45</f>
        <v/>
      </c>
      <c r="E651" s="137">
        <v>0</v>
      </c>
      <c r="F651" s="137">
        <v>0</v>
      </c>
      <c r="G651" s="140" t="str">
        <f>申込一覧表!BY45</f>
        <v>999:99.99</v>
      </c>
    </row>
    <row r="652" spans="1:7" x14ac:dyDescent="0.15">
      <c r="A652" s="140" t="str">
        <f>IF(申込一覧表!V46="","",申込一覧表!AO46)</f>
        <v/>
      </c>
      <c r="B652" s="140" t="str">
        <f>申込一覧表!BB46</f>
        <v/>
      </c>
      <c r="C652" s="140" t="str">
        <f>申込一覧表!BM46</f>
        <v/>
      </c>
      <c r="D652" s="140" t="str">
        <f>申込一覧表!AR46</f>
        <v/>
      </c>
      <c r="E652" s="137">
        <v>0</v>
      </c>
      <c r="F652" s="137">
        <v>0</v>
      </c>
      <c r="G652" s="140" t="str">
        <f>申込一覧表!BY46</f>
        <v>999:99.99</v>
      </c>
    </row>
    <row r="653" spans="1:7" x14ac:dyDescent="0.15">
      <c r="A653" s="140" t="str">
        <f>IF(申込一覧表!V47="","",申込一覧表!AO47)</f>
        <v/>
      </c>
      <c r="B653" s="140" t="str">
        <f>申込一覧表!BB47</f>
        <v/>
      </c>
      <c r="C653" s="140" t="str">
        <f>申込一覧表!BM47</f>
        <v/>
      </c>
      <c r="D653" s="140" t="str">
        <f>申込一覧表!AR47</f>
        <v/>
      </c>
      <c r="E653" s="137">
        <v>0</v>
      </c>
      <c r="F653" s="137">
        <v>0</v>
      </c>
      <c r="G653" s="140" t="str">
        <f>申込一覧表!BY47</f>
        <v>999:99.99</v>
      </c>
    </row>
    <row r="654" spans="1:7" x14ac:dyDescent="0.15">
      <c r="A654" s="140" t="str">
        <f>IF(申込一覧表!V48="","",申込一覧表!AO48)</f>
        <v/>
      </c>
      <c r="B654" s="140" t="str">
        <f>申込一覧表!BB48</f>
        <v/>
      </c>
      <c r="C654" s="140" t="str">
        <f>申込一覧表!BM48</f>
        <v/>
      </c>
      <c r="D654" s="140" t="str">
        <f>申込一覧表!AR48</f>
        <v/>
      </c>
      <c r="E654" s="137">
        <v>0</v>
      </c>
      <c r="F654" s="137">
        <v>0</v>
      </c>
      <c r="G654" s="140" t="str">
        <f>申込一覧表!BY48</f>
        <v>999:99.99</v>
      </c>
    </row>
    <row r="655" spans="1:7" x14ac:dyDescent="0.15">
      <c r="A655" s="140" t="str">
        <f>IF(申込一覧表!V49="","",申込一覧表!AO49)</f>
        <v/>
      </c>
      <c r="B655" s="140" t="str">
        <f>申込一覧表!BB49</f>
        <v/>
      </c>
      <c r="C655" s="140" t="str">
        <f>申込一覧表!BM49</f>
        <v/>
      </c>
      <c r="D655" s="140" t="str">
        <f>申込一覧表!AR49</f>
        <v/>
      </c>
      <c r="E655" s="137">
        <v>0</v>
      </c>
      <c r="F655" s="137">
        <v>0</v>
      </c>
      <c r="G655" s="140" t="str">
        <f>申込一覧表!BY49</f>
        <v>999:99.99</v>
      </c>
    </row>
    <row r="656" spans="1:7" x14ac:dyDescent="0.15">
      <c r="A656" s="140" t="str">
        <f>IF(申込一覧表!V50="","",申込一覧表!AO50)</f>
        <v/>
      </c>
      <c r="B656" s="140" t="str">
        <f>申込一覧表!BB50</f>
        <v/>
      </c>
      <c r="C656" s="140" t="str">
        <f>申込一覧表!BM50</f>
        <v/>
      </c>
      <c r="D656" s="140" t="str">
        <f>申込一覧表!AR50</f>
        <v/>
      </c>
      <c r="E656" s="137">
        <v>0</v>
      </c>
      <c r="F656" s="137">
        <v>0</v>
      </c>
      <c r="G656" s="140" t="str">
        <f>申込一覧表!BY50</f>
        <v>999:99.99</v>
      </c>
    </row>
    <row r="657" spans="1:7" x14ac:dyDescent="0.15">
      <c r="A657" s="140" t="str">
        <f>IF(申込一覧表!V51="","",申込一覧表!AO51)</f>
        <v/>
      </c>
      <c r="B657" s="140" t="str">
        <f>申込一覧表!BB51</f>
        <v/>
      </c>
      <c r="C657" s="140" t="str">
        <f>申込一覧表!BM51</f>
        <v/>
      </c>
      <c r="D657" s="140" t="str">
        <f>申込一覧表!AR51</f>
        <v/>
      </c>
      <c r="E657" s="137">
        <v>0</v>
      </c>
      <c r="F657" s="137">
        <v>0</v>
      </c>
      <c r="G657" s="140" t="str">
        <f>申込一覧表!BY51</f>
        <v>999:99.99</v>
      </c>
    </row>
    <row r="658" spans="1:7" x14ac:dyDescent="0.15">
      <c r="A658" s="140" t="str">
        <f>IF(申込一覧表!V52="","",申込一覧表!AO52)</f>
        <v/>
      </c>
      <c r="B658" s="140" t="str">
        <f>申込一覧表!BB52</f>
        <v/>
      </c>
      <c r="C658" s="140" t="str">
        <f>申込一覧表!BM52</f>
        <v/>
      </c>
      <c r="D658" s="140" t="str">
        <f>申込一覧表!AR52</f>
        <v/>
      </c>
      <c r="E658" s="137">
        <v>0</v>
      </c>
      <c r="F658" s="137">
        <v>0</v>
      </c>
      <c r="G658" s="140" t="str">
        <f>申込一覧表!BY52</f>
        <v>999:99.99</v>
      </c>
    </row>
    <row r="659" spans="1:7" x14ac:dyDescent="0.15">
      <c r="A659" s="140" t="str">
        <f>IF(申込一覧表!V53="","",申込一覧表!AO53)</f>
        <v/>
      </c>
      <c r="B659" s="140" t="str">
        <f>申込一覧表!BB53</f>
        <v/>
      </c>
      <c r="C659" s="140" t="str">
        <f>申込一覧表!BM53</f>
        <v/>
      </c>
      <c r="D659" s="140" t="str">
        <f>申込一覧表!AR53</f>
        <v/>
      </c>
      <c r="E659" s="137">
        <v>0</v>
      </c>
      <c r="F659" s="137">
        <v>0</v>
      </c>
      <c r="G659" s="140" t="str">
        <f>申込一覧表!BY53</f>
        <v>999:99.99</v>
      </c>
    </row>
    <row r="660" spans="1:7" x14ac:dyDescent="0.15">
      <c r="A660" s="140" t="str">
        <f>IF(申込一覧表!V54="","",申込一覧表!AO54)</f>
        <v/>
      </c>
      <c r="B660" s="140" t="str">
        <f>申込一覧表!BB54</f>
        <v/>
      </c>
      <c r="C660" s="140" t="str">
        <f>申込一覧表!BM54</f>
        <v/>
      </c>
      <c r="D660" s="140" t="str">
        <f>申込一覧表!AR54</f>
        <v/>
      </c>
      <c r="E660" s="137">
        <v>0</v>
      </c>
      <c r="F660" s="137">
        <v>0</v>
      </c>
      <c r="G660" s="140" t="str">
        <f>申込一覧表!BY54</f>
        <v>999:99.99</v>
      </c>
    </row>
    <row r="661" spans="1:7" x14ac:dyDescent="0.15">
      <c r="A661" s="140" t="str">
        <f>IF(申込一覧表!V55="","",申込一覧表!AO55)</f>
        <v/>
      </c>
      <c r="B661" s="140" t="str">
        <f>申込一覧表!BB55</f>
        <v/>
      </c>
      <c r="C661" s="140" t="str">
        <f>申込一覧表!BM55</f>
        <v/>
      </c>
      <c r="D661" s="140" t="str">
        <f>申込一覧表!AR55</f>
        <v/>
      </c>
      <c r="E661" s="137">
        <v>0</v>
      </c>
      <c r="F661" s="137">
        <v>0</v>
      </c>
      <c r="G661" s="140" t="str">
        <f>申込一覧表!BY55</f>
        <v>999:99.99</v>
      </c>
    </row>
    <row r="662" spans="1:7" x14ac:dyDescent="0.15">
      <c r="A662" s="140" t="str">
        <f>IF(申込一覧表!V56="","",申込一覧表!AO56)</f>
        <v/>
      </c>
      <c r="B662" s="140" t="str">
        <f>申込一覧表!BB56</f>
        <v/>
      </c>
      <c r="C662" s="140" t="str">
        <f>申込一覧表!BM56</f>
        <v/>
      </c>
      <c r="D662" s="140" t="str">
        <f>申込一覧表!AR56</f>
        <v/>
      </c>
      <c r="E662" s="137">
        <v>0</v>
      </c>
      <c r="F662" s="137">
        <v>0</v>
      </c>
      <c r="G662" s="140" t="str">
        <f>申込一覧表!BY56</f>
        <v>999:99.99</v>
      </c>
    </row>
    <row r="663" spans="1:7" x14ac:dyDescent="0.15">
      <c r="A663" s="140" t="str">
        <f>IF(申込一覧表!V57="","",申込一覧表!AO57)</f>
        <v/>
      </c>
      <c r="B663" s="140" t="str">
        <f>申込一覧表!BB57</f>
        <v/>
      </c>
      <c r="C663" s="140" t="str">
        <f>申込一覧表!BM57</f>
        <v/>
      </c>
      <c r="D663" s="140" t="str">
        <f>申込一覧表!AR57</f>
        <v/>
      </c>
      <c r="E663" s="137">
        <v>0</v>
      </c>
      <c r="F663" s="137">
        <v>0</v>
      </c>
      <c r="G663" s="140" t="str">
        <f>申込一覧表!BY57</f>
        <v>999:99.99</v>
      </c>
    </row>
    <row r="664" spans="1:7" x14ac:dyDescent="0.15">
      <c r="A664" s="140" t="str">
        <f>IF(申込一覧表!V58="","",申込一覧表!AO58)</f>
        <v/>
      </c>
      <c r="B664" s="140" t="str">
        <f>申込一覧表!BB58</f>
        <v/>
      </c>
      <c r="C664" s="140" t="str">
        <f>申込一覧表!BM58</f>
        <v/>
      </c>
      <c r="D664" s="140" t="str">
        <f>申込一覧表!AR58</f>
        <v/>
      </c>
      <c r="E664" s="137">
        <v>0</v>
      </c>
      <c r="F664" s="137">
        <v>0</v>
      </c>
      <c r="G664" s="140" t="str">
        <f>申込一覧表!BY58</f>
        <v>999:99.99</v>
      </c>
    </row>
    <row r="665" spans="1:7" x14ac:dyDescent="0.15">
      <c r="A665" s="140" t="str">
        <f>IF(申込一覧表!V59="","",申込一覧表!AO59)</f>
        <v/>
      </c>
      <c r="B665" s="140" t="str">
        <f>申込一覧表!BB59</f>
        <v/>
      </c>
      <c r="C665" s="140" t="str">
        <f>申込一覧表!BM59</f>
        <v/>
      </c>
      <c r="D665" s="140" t="str">
        <f>申込一覧表!AR59</f>
        <v/>
      </c>
      <c r="E665" s="137">
        <v>0</v>
      </c>
      <c r="F665" s="137">
        <v>0</v>
      </c>
      <c r="G665" s="140" t="str">
        <f>申込一覧表!BY59</f>
        <v>999:99.99</v>
      </c>
    </row>
    <row r="666" spans="1:7" x14ac:dyDescent="0.15">
      <c r="A666" s="140" t="str">
        <f>IF(申込一覧表!V60="","",申込一覧表!AO60)</f>
        <v/>
      </c>
      <c r="B666" s="140" t="str">
        <f>申込一覧表!BB60</f>
        <v/>
      </c>
      <c r="C666" s="140" t="str">
        <f>申込一覧表!BM60</f>
        <v/>
      </c>
      <c r="D666" s="140" t="str">
        <f>申込一覧表!AR60</f>
        <v/>
      </c>
      <c r="E666" s="137">
        <v>0</v>
      </c>
      <c r="F666" s="137">
        <v>0</v>
      </c>
      <c r="G666" s="140" t="str">
        <f>申込一覧表!BY60</f>
        <v>999:99.99</v>
      </c>
    </row>
    <row r="667" spans="1:7" x14ac:dyDescent="0.15">
      <c r="A667" s="140" t="str">
        <f>IF(申込一覧表!V61="","",申込一覧表!AO61)</f>
        <v/>
      </c>
      <c r="B667" s="140" t="str">
        <f>申込一覧表!BB61</f>
        <v/>
      </c>
      <c r="C667" s="140" t="str">
        <f>申込一覧表!BM61</f>
        <v/>
      </c>
      <c r="D667" s="140" t="str">
        <f>申込一覧表!AR61</f>
        <v/>
      </c>
      <c r="E667" s="137">
        <v>0</v>
      </c>
      <c r="F667" s="137">
        <v>0</v>
      </c>
      <c r="G667" s="140" t="str">
        <f>申込一覧表!BY61</f>
        <v>999:99.99</v>
      </c>
    </row>
    <row r="668" spans="1:7" x14ac:dyDescent="0.15">
      <c r="A668" s="140" t="str">
        <f>IF(申込一覧表!V62="","",申込一覧表!AO62)</f>
        <v/>
      </c>
      <c r="B668" s="140" t="str">
        <f>申込一覧表!BB62</f>
        <v/>
      </c>
      <c r="C668" s="140" t="str">
        <f>申込一覧表!BM62</f>
        <v/>
      </c>
      <c r="D668" s="140" t="str">
        <f>申込一覧表!AR62</f>
        <v/>
      </c>
      <c r="E668" s="137">
        <v>0</v>
      </c>
      <c r="F668" s="137">
        <v>0</v>
      </c>
      <c r="G668" s="140" t="str">
        <f>申込一覧表!BY62</f>
        <v>999:99.99</v>
      </c>
    </row>
    <row r="669" spans="1:7" x14ac:dyDescent="0.15">
      <c r="A669" s="140" t="str">
        <f>IF(申込一覧表!V63="","",申込一覧表!AO63)</f>
        <v/>
      </c>
      <c r="B669" s="140" t="str">
        <f>申込一覧表!BB63</f>
        <v/>
      </c>
      <c r="C669" s="140" t="str">
        <f>申込一覧表!BM63</f>
        <v/>
      </c>
      <c r="D669" s="140" t="str">
        <f>申込一覧表!AR63</f>
        <v/>
      </c>
      <c r="E669" s="137">
        <v>0</v>
      </c>
      <c r="F669" s="137">
        <v>0</v>
      </c>
      <c r="G669" s="140" t="str">
        <f>申込一覧表!BY63</f>
        <v>999:99.99</v>
      </c>
    </row>
    <row r="670" spans="1:7" x14ac:dyDescent="0.15">
      <c r="A670" s="140" t="str">
        <f>IF(申込一覧表!V64="","",申込一覧表!AO64)</f>
        <v/>
      </c>
      <c r="B670" s="140" t="str">
        <f>申込一覧表!BB64</f>
        <v/>
      </c>
      <c r="C670" s="140" t="str">
        <f>申込一覧表!BM64</f>
        <v/>
      </c>
      <c r="D670" s="140" t="str">
        <f>申込一覧表!AR64</f>
        <v/>
      </c>
      <c r="E670" s="137">
        <v>0</v>
      </c>
      <c r="F670" s="137">
        <v>0</v>
      </c>
      <c r="G670" s="140" t="str">
        <f>申込一覧表!BY64</f>
        <v>999:99.99</v>
      </c>
    </row>
    <row r="671" spans="1:7" x14ac:dyDescent="0.15">
      <c r="A671" s="134" t="str">
        <f>IF(申込一覧表!V65="","",申込一覧表!AO65)</f>
        <v/>
      </c>
      <c r="B671" s="134" t="str">
        <f>申込一覧表!BB65</f>
        <v/>
      </c>
      <c r="C671" s="134" t="str">
        <f>申込一覧表!BM65</f>
        <v/>
      </c>
      <c r="D671" s="134" t="str">
        <f>申込一覧表!AR65</f>
        <v/>
      </c>
      <c r="E671" s="138">
        <v>0</v>
      </c>
      <c r="F671" s="138">
        <v>0</v>
      </c>
      <c r="G671" s="134" t="str">
        <f>申込一覧表!BY65</f>
        <v>999:99.99</v>
      </c>
    </row>
    <row r="672" spans="1:7" x14ac:dyDescent="0.15">
      <c r="B672" s="140"/>
      <c r="C672" s="140"/>
      <c r="D672" s="140"/>
      <c r="E672" s="137"/>
      <c r="F672" s="137"/>
    </row>
    <row r="673" spans="1:7" x14ac:dyDescent="0.15">
      <c r="A673" s="134"/>
      <c r="B673" s="134"/>
      <c r="C673" s="134"/>
      <c r="D673" s="134"/>
      <c r="E673" s="138"/>
      <c r="F673" s="138"/>
      <c r="G673" s="134"/>
    </row>
    <row r="674" spans="1:7" x14ac:dyDescent="0.15">
      <c r="A674" s="141" t="str">
        <f>IF(申込一覧表!V68="","",申込一覧表!AO68)</f>
        <v/>
      </c>
      <c r="B674" s="140" t="str">
        <f>申込一覧表!BB68</f>
        <v/>
      </c>
      <c r="C674" s="140" t="str">
        <f>申込一覧表!BM68</f>
        <v/>
      </c>
      <c r="D674" s="140" t="str">
        <f>申込一覧表!AR68</f>
        <v/>
      </c>
      <c r="E674" s="137">
        <v>0</v>
      </c>
      <c r="F674" s="137">
        <v>5</v>
      </c>
      <c r="G674" t="str">
        <f>申込一覧表!BY68</f>
        <v>999:99.99</v>
      </c>
    </row>
    <row r="675" spans="1:7" x14ac:dyDescent="0.15">
      <c r="A675" s="140" t="str">
        <f>IF(申込一覧表!V69="","",申込一覧表!AO69)</f>
        <v/>
      </c>
      <c r="B675" s="140" t="str">
        <f>申込一覧表!BB69</f>
        <v/>
      </c>
      <c r="C675" s="140" t="str">
        <f>申込一覧表!BM69</f>
        <v/>
      </c>
      <c r="D675" s="140" t="str">
        <f>申込一覧表!AR69</f>
        <v/>
      </c>
      <c r="E675" s="137">
        <v>0</v>
      </c>
      <c r="F675" s="137">
        <v>5</v>
      </c>
      <c r="G675" s="140" t="str">
        <f>申込一覧表!BY69</f>
        <v>999:99.99</v>
      </c>
    </row>
    <row r="676" spans="1:7" x14ac:dyDescent="0.15">
      <c r="A676" s="140" t="str">
        <f>IF(申込一覧表!V70="","",申込一覧表!AO70)</f>
        <v/>
      </c>
      <c r="B676" s="140" t="str">
        <f>申込一覧表!BB70</f>
        <v/>
      </c>
      <c r="C676" s="140" t="str">
        <f>申込一覧表!BM70</f>
        <v/>
      </c>
      <c r="D676" s="140" t="str">
        <f>申込一覧表!AR70</f>
        <v/>
      </c>
      <c r="E676" s="137">
        <v>0</v>
      </c>
      <c r="F676" s="137">
        <v>5</v>
      </c>
      <c r="G676" s="140" t="str">
        <f>申込一覧表!BY70</f>
        <v>999:99.99</v>
      </c>
    </row>
    <row r="677" spans="1:7" x14ac:dyDescent="0.15">
      <c r="A677" s="140" t="str">
        <f>IF(申込一覧表!V71="","",申込一覧表!AO71)</f>
        <v/>
      </c>
      <c r="B677" s="140" t="str">
        <f>申込一覧表!BB71</f>
        <v/>
      </c>
      <c r="C677" s="140" t="str">
        <f>申込一覧表!BM71</f>
        <v/>
      </c>
      <c r="D677" s="140" t="str">
        <f>申込一覧表!AR71</f>
        <v/>
      </c>
      <c r="E677" s="137">
        <v>0</v>
      </c>
      <c r="F677" s="137">
        <v>5</v>
      </c>
      <c r="G677" s="140" t="str">
        <f>申込一覧表!BY71</f>
        <v>999:99.99</v>
      </c>
    </row>
    <row r="678" spans="1:7" x14ac:dyDescent="0.15">
      <c r="A678" s="140" t="str">
        <f>IF(申込一覧表!V72="","",申込一覧表!AO72)</f>
        <v/>
      </c>
      <c r="B678" s="140" t="str">
        <f>申込一覧表!BB72</f>
        <v/>
      </c>
      <c r="C678" s="140" t="str">
        <f>申込一覧表!BM72</f>
        <v/>
      </c>
      <c r="D678" s="140" t="str">
        <f>申込一覧表!AR72</f>
        <v/>
      </c>
      <c r="E678" s="137">
        <v>0</v>
      </c>
      <c r="F678" s="137">
        <v>5</v>
      </c>
      <c r="G678" s="140" t="str">
        <f>申込一覧表!BY72</f>
        <v>999:99.99</v>
      </c>
    </row>
    <row r="679" spans="1:7" x14ac:dyDescent="0.15">
      <c r="A679" s="140" t="str">
        <f>IF(申込一覧表!V73="","",申込一覧表!AO73)</f>
        <v/>
      </c>
      <c r="B679" s="140" t="str">
        <f>申込一覧表!BB73</f>
        <v/>
      </c>
      <c r="C679" s="140" t="str">
        <f>申込一覧表!BM73</f>
        <v/>
      </c>
      <c r="D679" s="140" t="str">
        <f>申込一覧表!AR73</f>
        <v/>
      </c>
      <c r="E679" s="137">
        <v>0</v>
      </c>
      <c r="F679" s="137">
        <v>5</v>
      </c>
      <c r="G679" s="140" t="str">
        <f>申込一覧表!BY73</f>
        <v>999:99.99</v>
      </c>
    </row>
    <row r="680" spans="1:7" x14ac:dyDescent="0.15">
      <c r="A680" s="140" t="str">
        <f>IF(申込一覧表!V74="","",申込一覧表!AO74)</f>
        <v/>
      </c>
      <c r="B680" s="140" t="str">
        <f>申込一覧表!BB74</f>
        <v/>
      </c>
      <c r="C680" s="140" t="str">
        <f>申込一覧表!BM74</f>
        <v/>
      </c>
      <c r="D680" s="140" t="str">
        <f>申込一覧表!AR74</f>
        <v/>
      </c>
      <c r="E680" s="137">
        <v>0</v>
      </c>
      <c r="F680" s="137">
        <v>5</v>
      </c>
      <c r="G680" s="140" t="str">
        <f>申込一覧表!BY74</f>
        <v>999:99.99</v>
      </c>
    </row>
    <row r="681" spans="1:7" x14ac:dyDescent="0.15">
      <c r="A681" s="140" t="str">
        <f>IF(申込一覧表!V75="","",申込一覧表!AO75)</f>
        <v/>
      </c>
      <c r="B681" s="140" t="str">
        <f>申込一覧表!BB75</f>
        <v/>
      </c>
      <c r="C681" s="140" t="str">
        <f>申込一覧表!BM75</f>
        <v/>
      </c>
      <c r="D681" s="140" t="str">
        <f>申込一覧表!AR75</f>
        <v/>
      </c>
      <c r="E681" s="137">
        <v>0</v>
      </c>
      <c r="F681" s="137">
        <v>5</v>
      </c>
      <c r="G681" s="140" t="str">
        <f>申込一覧表!BY75</f>
        <v>999:99.99</v>
      </c>
    </row>
    <row r="682" spans="1:7" x14ac:dyDescent="0.15">
      <c r="A682" s="140" t="str">
        <f>IF(申込一覧表!V76="","",申込一覧表!AO76)</f>
        <v/>
      </c>
      <c r="B682" s="140" t="str">
        <f>申込一覧表!BB76</f>
        <v/>
      </c>
      <c r="C682" s="140" t="str">
        <f>申込一覧表!BM76</f>
        <v/>
      </c>
      <c r="D682" s="140" t="str">
        <f>申込一覧表!AR76</f>
        <v/>
      </c>
      <c r="E682" s="137">
        <v>0</v>
      </c>
      <c r="F682" s="137">
        <v>5</v>
      </c>
      <c r="G682" s="140" t="str">
        <f>申込一覧表!BY76</f>
        <v>999:99.99</v>
      </c>
    </row>
    <row r="683" spans="1:7" x14ac:dyDescent="0.15">
      <c r="A683" s="140" t="str">
        <f>IF(申込一覧表!V77="","",申込一覧表!AO77)</f>
        <v/>
      </c>
      <c r="B683" s="140" t="str">
        <f>申込一覧表!BB77</f>
        <v/>
      </c>
      <c r="C683" s="140" t="str">
        <f>申込一覧表!BM77</f>
        <v/>
      </c>
      <c r="D683" s="140" t="str">
        <f>申込一覧表!AR77</f>
        <v/>
      </c>
      <c r="E683" s="137">
        <v>0</v>
      </c>
      <c r="F683" s="137">
        <v>5</v>
      </c>
      <c r="G683" s="140" t="str">
        <f>申込一覧表!BY77</f>
        <v>999:99.99</v>
      </c>
    </row>
    <row r="684" spans="1:7" x14ac:dyDescent="0.15">
      <c r="A684" s="140" t="str">
        <f>IF(申込一覧表!V78="","",申込一覧表!AO78)</f>
        <v/>
      </c>
      <c r="B684" s="140" t="str">
        <f>申込一覧表!BB78</f>
        <v/>
      </c>
      <c r="C684" s="140" t="str">
        <f>申込一覧表!BM78</f>
        <v/>
      </c>
      <c r="D684" s="140" t="str">
        <f>申込一覧表!AR78</f>
        <v/>
      </c>
      <c r="E684" s="137">
        <v>0</v>
      </c>
      <c r="F684" s="137">
        <v>5</v>
      </c>
      <c r="G684" s="140" t="str">
        <f>申込一覧表!BY78</f>
        <v>999:99.99</v>
      </c>
    </row>
    <row r="685" spans="1:7" x14ac:dyDescent="0.15">
      <c r="A685" s="140" t="str">
        <f>IF(申込一覧表!V79="","",申込一覧表!AO79)</f>
        <v/>
      </c>
      <c r="B685" s="140" t="str">
        <f>申込一覧表!BB79</f>
        <v/>
      </c>
      <c r="C685" s="140" t="str">
        <f>申込一覧表!BM79</f>
        <v/>
      </c>
      <c r="D685" s="140" t="str">
        <f>申込一覧表!AR79</f>
        <v/>
      </c>
      <c r="E685" s="137">
        <v>0</v>
      </c>
      <c r="F685" s="137">
        <v>5</v>
      </c>
      <c r="G685" s="140" t="str">
        <f>申込一覧表!BY79</f>
        <v>999:99.99</v>
      </c>
    </row>
    <row r="686" spans="1:7" x14ac:dyDescent="0.15">
      <c r="A686" s="140" t="str">
        <f>IF(申込一覧表!V80="","",申込一覧表!AO80)</f>
        <v/>
      </c>
      <c r="B686" s="140" t="str">
        <f>申込一覧表!BB80</f>
        <v/>
      </c>
      <c r="C686" s="140" t="str">
        <f>申込一覧表!BM80</f>
        <v/>
      </c>
      <c r="D686" s="140" t="str">
        <f>申込一覧表!AR80</f>
        <v/>
      </c>
      <c r="E686" s="137">
        <v>0</v>
      </c>
      <c r="F686" s="137">
        <v>5</v>
      </c>
      <c r="G686" s="140" t="str">
        <f>申込一覧表!BY80</f>
        <v>999:99.99</v>
      </c>
    </row>
    <row r="687" spans="1:7" x14ac:dyDescent="0.15">
      <c r="A687" s="140" t="str">
        <f>IF(申込一覧表!V81="","",申込一覧表!AO81)</f>
        <v/>
      </c>
      <c r="B687" s="140" t="str">
        <f>申込一覧表!BB81</f>
        <v/>
      </c>
      <c r="C687" s="140" t="str">
        <f>申込一覧表!BM81</f>
        <v/>
      </c>
      <c r="D687" s="140" t="str">
        <f>申込一覧表!AR81</f>
        <v/>
      </c>
      <c r="E687" s="137">
        <v>0</v>
      </c>
      <c r="F687" s="137">
        <v>5</v>
      </c>
      <c r="G687" s="140" t="str">
        <f>申込一覧表!BY81</f>
        <v>999:99.99</v>
      </c>
    </row>
    <row r="688" spans="1:7" x14ac:dyDescent="0.15">
      <c r="A688" s="140" t="str">
        <f>IF(申込一覧表!V82="","",申込一覧表!AO82)</f>
        <v/>
      </c>
      <c r="B688" s="140" t="str">
        <f>申込一覧表!BB82</f>
        <v/>
      </c>
      <c r="C688" s="140" t="str">
        <f>申込一覧表!BM82</f>
        <v/>
      </c>
      <c r="D688" s="140" t="str">
        <f>申込一覧表!AR82</f>
        <v/>
      </c>
      <c r="E688" s="137">
        <v>0</v>
      </c>
      <c r="F688" s="137">
        <v>5</v>
      </c>
      <c r="G688" s="140" t="str">
        <f>申込一覧表!BY82</f>
        <v>999:99.99</v>
      </c>
    </row>
    <row r="689" spans="1:7" x14ac:dyDescent="0.15">
      <c r="A689" s="140" t="str">
        <f>IF(申込一覧表!V83="","",申込一覧表!AO83)</f>
        <v/>
      </c>
      <c r="B689" s="140" t="str">
        <f>申込一覧表!BB83</f>
        <v/>
      </c>
      <c r="C689" s="140" t="str">
        <f>申込一覧表!BM83</f>
        <v/>
      </c>
      <c r="D689" s="140" t="str">
        <f>申込一覧表!AR83</f>
        <v/>
      </c>
      <c r="E689" s="137">
        <v>0</v>
      </c>
      <c r="F689" s="137">
        <v>5</v>
      </c>
      <c r="G689" s="140" t="str">
        <f>申込一覧表!BY83</f>
        <v>999:99.99</v>
      </c>
    </row>
    <row r="690" spans="1:7" x14ac:dyDescent="0.15">
      <c r="A690" s="140" t="str">
        <f>IF(申込一覧表!V84="","",申込一覧表!AO84)</f>
        <v/>
      </c>
      <c r="B690" s="140" t="str">
        <f>申込一覧表!BB84</f>
        <v/>
      </c>
      <c r="C690" s="140" t="str">
        <f>申込一覧表!BM84</f>
        <v/>
      </c>
      <c r="D690" s="140" t="str">
        <f>申込一覧表!AR84</f>
        <v/>
      </c>
      <c r="E690" s="137">
        <v>0</v>
      </c>
      <c r="F690" s="137">
        <v>5</v>
      </c>
      <c r="G690" s="140" t="str">
        <f>申込一覧表!BY84</f>
        <v>999:99.99</v>
      </c>
    </row>
    <row r="691" spans="1:7" x14ac:dyDescent="0.15">
      <c r="A691" s="140" t="str">
        <f>IF(申込一覧表!V85="","",申込一覧表!AO85)</f>
        <v/>
      </c>
      <c r="B691" s="140" t="str">
        <f>申込一覧表!BB85</f>
        <v/>
      </c>
      <c r="C691" s="140" t="str">
        <f>申込一覧表!BM85</f>
        <v/>
      </c>
      <c r="D691" s="140" t="str">
        <f>申込一覧表!AR85</f>
        <v/>
      </c>
      <c r="E691" s="137">
        <v>0</v>
      </c>
      <c r="F691" s="137">
        <v>5</v>
      </c>
      <c r="G691" s="140" t="str">
        <f>申込一覧表!BY85</f>
        <v>999:99.99</v>
      </c>
    </row>
    <row r="692" spans="1:7" x14ac:dyDescent="0.15">
      <c r="A692" s="140" t="str">
        <f>IF(申込一覧表!V86="","",申込一覧表!AO86)</f>
        <v/>
      </c>
      <c r="B692" s="140" t="str">
        <f>申込一覧表!BB86</f>
        <v/>
      </c>
      <c r="C692" s="140" t="str">
        <f>申込一覧表!BM86</f>
        <v/>
      </c>
      <c r="D692" s="140" t="str">
        <f>申込一覧表!AR86</f>
        <v/>
      </c>
      <c r="E692" s="137">
        <v>0</v>
      </c>
      <c r="F692" s="137">
        <v>5</v>
      </c>
      <c r="G692" s="140" t="str">
        <f>申込一覧表!BY86</f>
        <v>999:99.99</v>
      </c>
    </row>
    <row r="693" spans="1:7" x14ac:dyDescent="0.15">
      <c r="A693" s="140" t="str">
        <f>IF(申込一覧表!V87="","",申込一覧表!AO87)</f>
        <v/>
      </c>
      <c r="B693" s="140" t="str">
        <f>申込一覧表!BB87</f>
        <v/>
      </c>
      <c r="C693" s="140" t="str">
        <f>申込一覧表!BM87</f>
        <v/>
      </c>
      <c r="D693" s="140" t="str">
        <f>申込一覧表!AR87</f>
        <v/>
      </c>
      <c r="E693" s="137">
        <v>0</v>
      </c>
      <c r="F693" s="137">
        <v>5</v>
      </c>
      <c r="G693" s="140" t="str">
        <f>申込一覧表!BY87</f>
        <v>999:99.99</v>
      </c>
    </row>
    <row r="694" spans="1:7" x14ac:dyDescent="0.15">
      <c r="A694" s="140" t="str">
        <f>IF(申込一覧表!V88="","",申込一覧表!AO88)</f>
        <v/>
      </c>
      <c r="B694" s="140" t="str">
        <f>申込一覧表!BB88</f>
        <v/>
      </c>
      <c r="C694" s="140" t="str">
        <f>申込一覧表!BM88</f>
        <v/>
      </c>
      <c r="D694" s="140" t="str">
        <f>申込一覧表!AR88</f>
        <v/>
      </c>
      <c r="E694" s="137">
        <v>0</v>
      </c>
      <c r="F694" s="137">
        <v>5</v>
      </c>
      <c r="G694" s="140" t="str">
        <f>申込一覧表!BY88</f>
        <v>999:99.99</v>
      </c>
    </row>
    <row r="695" spans="1:7" x14ac:dyDescent="0.15">
      <c r="A695" s="140" t="str">
        <f>IF(申込一覧表!V89="","",申込一覧表!AO89)</f>
        <v/>
      </c>
      <c r="B695" s="140" t="str">
        <f>申込一覧表!BB89</f>
        <v/>
      </c>
      <c r="C695" s="140" t="str">
        <f>申込一覧表!BM89</f>
        <v/>
      </c>
      <c r="D695" s="140" t="str">
        <f>申込一覧表!AR89</f>
        <v/>
      </c>
      <c r="E695" s="137">
        <v>0</v>
      </c>
      <c r="F695" s="137">
        <v>5</v>
      </c>
      <c r="G695" s="140" t="str">
        <f>申込一覧表!BY89</f>
        <v>999:99.99</v>
      </c>
    </row>
    <row r="696" spans="1:7" x14ac:dyDescent="0.15">
      <c r="A696" s="140" t="str">
        <f>IF(申込一覧表!V90="","",申込一覧表!AO90)</f>
        <v/>
      </c>
      <c r="B696" s="140" t="str">
        <f>申込一覧表!BB90</f>
        <v/>
      </c>
      <c r="C696" s="140" t="str">
        <f>申込一覧表!BM90</f>
        <v/>
      </c>
      <c r="D696" s="140" t="str">
        <f>申込一覧表!AR90</f>
        <v/>
      </c>
      <c r="E696" s="137">
        <v>0</v>
      </c>
      <c r="F696" s="137">
        <v>5</v>
      </c>
      <c r="G696" s="140" t="str">
        <f>申込一覧表!BY90</f>
        <v>999:99.99</v>
      </c>
    </row>
    <row r="697" spans="1:7" x14ac:dyDescent="0.15">
      <c r="A697" s="140" t="str">
        <f>IF(申込一覧表!V91="","",申込一覧表!AO91)</f>
        <v/>
      </c>
      <c r="B697" s="140" t="str">
        <f>申込一覧表!BB91</f>
        <v/>
      </c>
      <c r="C697" s="140" t="str">
        <f>申込一覧表!BM91</f>
        <v/>
      </c>
      <c r="D697" s="140" t="str">
        <f>申込一覧表!AR91</f>
        <v/>
      </c>
      <c r="E697" s="137">
        <v>0</v>
      </c>
      <c r="F697" s="137">
        <v>5</v>
      </c>
      <c r="G697" s="140" t="str">
        <f>申込一覧表!BY91</f>
        <v>999:99.99</v>
      </c>
    </row>
    <row r="698" spans="1:7" x14ac:dyDescent="0.15">
      <c r="A698" s="140" t="str">
        <f>IF(申込一覧表!V92="","",申込一覧表!AO92)</f>
        <v/>
      </c>
      <c r="B698" s="140" t="str">
        <f>申込一覧表!BB92</f>
        <v/>
      </c>
      <c r="C698" s="140" t="str">
        <f>申込一覧表!BM92</f>
        <v/>
      </c>
      <c r="D698" s="140" t="str">
        <f>申込一覧表!AR92</f>
        <v/>
      </c>
      <c r="E698" s="137">
        <v>0</v>
      </c>
      <c r="F698" s="137">
        <v>5</v>
      </c>
      <c r="G698" s="140" t="str">
        <f>申込一覧表!BY92</f>
        <v>999:99.99</v>
      </c>
    </row>
    <row r="699" spans="1:7" x14ac:dyDescent="0.15">
      <c r="A699" s="140" t="str">
        <f>IF(申込一覧表!V93="","",申込一覧表!AO93)</f>
        <v/>
      </c>
      <c r="B699" s="140" t="str">
        <f>申込一覧表!BB93</f>
        <v/>
      </c>
      <c r="C699" s="140" t="str">
        <f>申込一覧表!BM93</f>
        <v/>
      </c>
      <c r="D699" s="140" t="str">
        <f>申込一覧表!AR93</f>
        <v/>
      </c>
      <c r="E699" s="137">
        <v>0</v>
      </c>
      <c r="F699" s="137">
        <v>5</v>
      </c>
      <c r="G699" s="140" t="str">
        <f>申込一覧表!BY93</f>
        <v>999:99.99</v>
      </c>
    </row>
    <row r="700" spans="1:7" x14ac:dyDescent="0.15">
      <c r="A700" s="140" t="str">
        <f>IF(申込一覧表!V94="","",申込一覧表!AO94)</f>
        <v/>
      </c>
      <c r="B700" s="140" t="str">
        <f>申込一覧表!BB94</f>
        <v/>
      </c>
      <c r="C700" s="140" t="str">
        <f>申込一覧表!BM94</f>
        <v/>
      </c>
      <c r="D700" s="140" t="str">
        <f>申込一覧表!AR94</f>
        <v/>
      </c>
      <c r="E700" s="137">
        <v>0</v>
      </c>
      <c r="F700" s="137">
        <v>5</v>
      </c>
      <c r="G700" s="140" t="str">
        <f>申込一覧表!BY94</f>
        <v>999:99.99</v>
      </c>
    </row>
    <row r="701" spans="1:7" x14ac:dyDescent="0.15">
      <c r="A701" s="140" t="str">
        <f>IF(申込一覧表!V95="","",申込一覧表!AO95)</f>
        <v/>
      </c>
      <c r="B701" s="140" t="str">
        <f>申込一覧表!BB95</f>
        <v/>
      </c>
      <c r="C701" s="140" t="str">
        <f>申込一覧表!BM95</f>
        <v/>
      </c>
      <c r="D701" s="140" t="str">
        <f>申込一覧表!AR95</f>
        <v/>
      </c>
      <c r="E701" s="137">
        <v>0</v>
      </c>
      <c r="F701" s="137">
        <v>5</v>
      </c>
      <c r="G701" s="140" t="str">
        <f>申込一覧表!BY95</f>
        <v>999:99.99</v>
      </c>
    </row>
    <row r="702" spans="1:7" x14ac:dyDescent="0.15">
      <c r="A702" s="140" t="str">
        <f>IF(申込一覧表!V96="","",申込一覧表!AO96)</f>
        <v/>
      </c>
      <c r="B702" s="140" t="str">
        <f>申込一覧表!BB96</f>
        <v/>
      </c>
      <c r="C702" s="140" t="str">
        <f>申込一覧表!BM96</f>
        <v/>
      </c>
      <c r="D702" s="140" t="str">
        <f>申込一覧表!AR96</f>
        <v/>
      </c>
      <c r="E702" s="137">
        <v>0</v>
      </c>
      <c r="F702" s="137">
        <v>5</v>
      </c>
      <c r="G702" s="140" t="str">
        <f>申込一覧表!BY96</f>
        <v>999:99.99</v>
      </c>
    </row>
    <row r="703" spans="1:7" x14ac:dyDescent="0.15">
      <c r="A703" s="140" t="str">
        <f>IF(申込一覧表!V97="","",申込一覧表!AO97)</f>
        <v/>
      </c>
      <c r="B703" s="140" t="str">
        <f>申込一覧表!BB97</f>
        <v/>
      </c>
      <c r="C703" s="140" t="str">
        <f>申込一覧表!BM97</f>
        <v/>
      </c>
      <c r="D703" s="140" t="str">
        <f>申込一覧表!AR97</f>
        <v/>
      </c>
      <c r="E703" s="137">
        <v>0</v>
      </c>
      <c r="F703" s="137">
        <v>5</v>
      </c>
      <c r="G703" s="140" t="str">
        <f>申込一覧表!BY97</f>
        <v>999:99.99</v>
      </c>
    </row>
    <row r="704" spans="1:7" x14ac:dyDescent="0.15">
      <c r="A704" s="140" t="str">
        <f>IF(申込一覧表!V98="","",申込一覧表!AO98)</f>
        <v/>
      </c>
      <c r="B704" s="140" t="str">
        <f>申込一覧表!BB98</f>
        <v/>
      </c>
      <c r="C704" s="140" t="str">
        <f>申込一覧表!BM98</f>
        <v/>
      </c>
      <c r="D704" s="140" t="str">
        <f>申込一覧表!AR98</f>
        <v/>
      </c>
      <c r="E704" s="137">
        <v>0</v>
      </c>
      <c r="F704" s="137">
        <v>5</v>
      </c>
      <c r="G704" s="140" t="str">
        <f>申込一覧表!BY98</f>
        <v>999:99.99</v>
      </c>
    </row>
    <row r="705" spans="1:7" x14ac:dyDescent="0.15">
      <c r="A705" s="140" t="str">
        <f>IF(申込一覧表!V99="","",申込一覧表!AO99)</f>
        <v/>
      </c>
      <c r="B705" s="140" t="str">
        <f>申込一覧表!BB99</f>
        <v/>
      </c>
      <c r="C705" s="140" t="str">
        <f>申込一覧表!BM99</f>
        <v/>
      </c>
      <c r="D705" s="140" t="str">
        <f>申込一覧表!AR99</f>
        <v/>
      </c>
      <c r="E705" s="137">
        <v>0</v>
      </c>
      <c r="F705" s="137">
        <v>5</v>
      </c>
      <c r="G705" s="140" t="str">
        <f>申込一覧表!BY99</f>
        <v>999:99.99</v>
      </c>
    </row>
    <row r="706" spans="1:7" x14ac:dyDescent="0.15">
      <c r="A706" s="140" t="str">
        <f>IF(申込一覧表!V100="","",申込一覧表!AO100)</f>
        <v/>
      </c>
      <c r="B706" s="140" t="str">
        <f>申込一覧表!BB100</f>
        <v/>
      </c>
      <c r="C706" s="140" t="str">
        <f>申込一覧表!BM100</f>
        <v/>
      </c>
      <c r="D706" s="140" t="str">
        <f>申込一覧表!AR100</f>
        <v/>
      </c>
      <c r="E706" s="137">
        <v>0</v>
      </c>
      <c r="F706" s="137">
        <v>5</v>
      </c>
      <c r="G706" s="140" t="str">
        <f>申込一覧表!BY100</f>
        <v>999:99.99</v>
      </c>
    </row>
    <row r="707" spans="1:7" x14ac:dyDescent="0.15">
      <c r="A707" s="140" t="str">
        <f>IF(申込一覧表!V101="","",申込一覧表!AO101)</f>
        <v/>
      </c>
      <c r="B707" s="140" t="str">
        <f>申込一覧表!BB101</f>
        <v/>
      </c>
      <c r="C707" s="140" t="str">
        <f>申込一覧表!BM101</f>
        <v/>
      </c>
      <c r="D707" s="140" t="str">
        <f>申込一覧表!AR101</f>
        <v/>
      </c>
      <c r="E707" s="137">
        <v>0</v>
      </c>
      <c r="F707" s="137">
        <v>5</v>
      </c>
      <c r="G707" s="140" t="str">
        <f>申込一覧表!BY101</f>
        <v>999:99.99</v>
      </c>
    </row>
    <row r="708" spans="1:7" x14ac:dyDescent="0.15">
      <c r="A708" s="140" t="str">
        <f>IF(申込一覧表!V102="","",申込一覧表!AO102)</f>
        <v/>
      </c>
      <c r="B708" s="140" t="str">
        <f>申込一覧表!BB102</f>
        <v/>
      </c>
      <c r="C708" s="140" t="str">
        <f>申込一覧表!BM102</f>
        <v/>
      </c>
      <c r="D708" s="140" t="str">
        <f>申込一覧表!AR102</f>
        <v/>
      </c>
      <c r="E708" s="137">
        <v>0</v>
      </c>
      <c r="F708" s="137">
        <v>5</v>
      </c>
      <c r="G708" s="140" t="str">
        <f>申込一覧表!BY102</f>
        <v>999:99.99</v>
      </c>
    </row>
    <row r="709" spans="1:7" x14ac:dyDescent="0.15">
      <c r="A709" s="140" t="str">
        <f>IF(申込一覧表!V103="","",申込一覧表!AO103)</f>
        <v/>
      </c>
      <c r="B709" s="140" t="str">
        <f>申込一覧表!BB103</f>
        <v/>
      </c>
      <c r="C709" s="140" t="str">
        <f>申込一覧表!BM103</f>
        <v/>
      </c>
      <c r="D709" s="140" t="str">
        <f>申込一覧表!AR103</f>
        <v/>
      </c>
      <c r="E709" s="137">
        <v>0</v>
      </c>
      <c r="F709" s="137">
        <v>5</v>
      </c>
      <c r="G709" s="140" t="str">
        <f>申込一覧表!BY103</f>
        <v>999:99.99</v>
      </c>
    </row>
    <row r="710" spans="1:7" x14ac:dyDescent="0.15">
      <c r="A710" s="140" t="str">
        <f>IF(申込一覧表!V104="","",申込一覧表!AO104)</f>
        <v/>
      </c>
      <c r="B710" s="140" t="str">
        <f>申込一覧表!BB104</f>
        <v/>
      </c>
      <c r="C710" s="140" t="str">
        <f>申込一覧表!BM104</f>
        <v/>
      </c>
      <c r="D710" s="140" t="str">
        <f>申込一覧表!AR104</f>
        <v/>
      </c>
      <c r="E710" s="137">
        <v>0</v>
      </c>
      <c r="F710" s="137">
        <v>5</v>
      </c>
      <c r="G710" s="140" t="str">
        <f>申込一覧表!BY104</f>
        <v>999:99.99</v>
      </c>
    </row>
    <row r="711" spans="1:7" x14ac:dyDescent="0.15">
      <c r="A711" s="140" t="str">
        <f>IF(申込一覧表!V105="","",申込一覧表!AO105)</f>
        <v/>
      </c>
      <c r="B711" s="140" t="str">
        <f>申込一覧表!BB105</f>
        <v/>
      </c>
      <c r="C711" s="140" t="str">
        <f>申込一覧表!BM105</f>
        <v/>
      </c>
      <c r="D711" s="140" t="str">
        <f>申込一覧表!AR105</f>
        <v/>
      </c>
      <c r="E711" s="137">
        <v>0</v>
      </c>
      <c r="F711" s="137">
        <v>5</v>
      </c>
      <c r="G711" s="140" t="str">
        <f>申込一覧表!BY105</f>
        <v>999:99.99</v>
      </c>
    </row>
    <row r="712" spans="1:7" x14ac:dyDescent="0.15">
      <c r="A712" s="140" t="str">
        <f>IF(申込一覧表!V106="","",申込一覧表!AO106)</f>
        <v/>
      </c>
      <c r="B712" s="140" t="str">
        <f>申込一覧表!BB106</f>
        <v/>
      </c>
      <c r="C712" s="140" t="str">
        <f>申込一覧表!BM106</f>
        <v/>
      </c>
      <c r="D712" s="140" t="str">
        <f>申込一覧表!AR106</f>
        <v/>
      </c>
      <c r="E712" s="137">
        <v>0</v>
      </c>
      <c r="F712" s="137">
        <v>5</v>
      </c>
      <c r="G712" s="140" t="str">
        <f>申込一覧表!BY106</f>
        <v>999:99.99</v>
      </c>
    </row>
    <row r="713" spans="1:7" x14ac:dyDescent="0.15">
      <c r="A713" s="140" t="str">
        <f>IF(申込一覧表!V107="","",申込一覧表!AO107)</f>
        <v/>
      </c>
      <c r="B713" s="140" t="str">
        <f>申込一覧表!BB107</f>
        <v/>
      </c>
      <c r="C713" s="140" t="str">
        <f>申込一覧表!BM107</f>
        <v/>
      </c>
      <c r="D713" s="140" t="str">
        <f>申込一覧表!AR107</f>
        <v/>
      </c>
      <c r="E713" s="137">
        <v>0</v>
      </c>
      <c r="F713" s="137">
        <v>5</v>
      </c>
      <c r="G713" s="140" t="str">
        <f>申込一覧表!BY107</f>
        <v>999:99.99</v>
      </c>
    </row>
    <row r="714" spans="1:7" x14ac:dyDescent="0.15">
      <c r="A714" s="140" t="str">
        <f>IF(申込一覧表!V108="","",申込一覧表!AO108)</f>
        <v/>
      </c>
      <c r="B714" s="140" t="str">
        <f>申込一覧表!BB108</f>
        <v/>
      </c>
      <c r="C714" s="140" t="str">
        <f>申込一覧表!BM108</f>
        <v/>
      </c>
      <c r="D714" s="140" t="str">
        <f>申込一覧表!AR108</f>
        <v/>
      </c>
      <c r="E714" s="137">
        <v>0</v>
      </c>
      <c r="F714" s="137">
        <v>5</v>
      </c>
      <c r="G714" s="140" t="str">
        <f>申込一覧表!BY108</f>
        <v>999:99.99</v>
      </c>
    </row>
    <row r="715" spans="1:7" x14ac:dyDescent="0.15">
      <c r="A715" s="140" t="str">
        <f>IF(申込一覧表!V109="","",申込一覧表!AO109)</f>
        <v/>
      </c>
      <c r="B715" s="140" t="str">
        <f>申込一覧表!BB109</f>
        <v/>
      </c>
      <c r="C715" s="140" t="str">
        <f>申込一覧表!BM109</f>
        <v/>
      </c>
      <c r="D715" s="140" t="str">
        <f>申込一覧表!AR109</f>
        <v/>
      </c>
      <c r="E715" s="137">
        <v>0</v>
      </c>
      <c r="F715" s="137">
        <v>5</v>
      </c>
      <c r="G715" s="140" t="str">
        <f>申込一覧表!BY109</f>
        <v>999:99.99</v>
      </c>
    </row>
    <row r="716" spans="1:7" x14ac:dyDescent="0.15">
      <c r="A716" s="140" t="str">
        <f>IF(申込一覧表!V110="","",申込一覧表!AO110)</f>
        <v/>
      </c>
      <c r="B716" s="140" t="str">
        <f>申込一覧表!BB110</f>
        <v/>
      </c>
      <c r="C716" s="140" t="str">
        <f>申込一覧表!BM110</f>
        <v/>
      </c>
      <c r="D716" s="140" t="str">
        <f>申込一覧表!AR110</f>
        <v/>
      </c>
      <c r="E716" s="137">
        <v>0</v>
      </c>
      <c r="F716" s="137">
        <v>5</v>
      </c>
      <c r="G716" s="140" t="str">
        <f>申込一覧表!BY110</f>
        <v>999:99.99</v>
      </c>
    </row>
    <row r="717" spans="1:7" x14ac:dyDescent="0.15">
      <c r="A717" s="140" t="str">
        <f>IF(申込一覧表!V111="","",申込一覧表!AO111)</f>
        <v/>
      </c>
      <c r="B717" s="140" t="str">
        <f>申込一覧表!BB111</f>
        <v/>
      </c>
      <c r="C717" s="140" t="str">
        <f>申込一覧表!BM111</f>
        <v/>
      </c>
      <c r="D717" s="140" t="str">
        <f>申込一覧表!AR111</f>
        <v/>
      </c>
      <c r="E717" s="137">
        <v>0</v>
      </c>
      <c r="F717" s="137">
        <v>5</v>
      </c>
      <c r="G717" s="140" t="str">
        <f>申込一覧表!BY111</f>
        <v>999:99.99</v>
      </c>
    </row>
    <row r="718" spans="1:7" x14ac:dyDescent="0.15">
      <c r="A718" s="140" t="str">
        <f>IF(申込一覧表!V112="","",申込一覧表!AO112)</f>
        <v/>
      </c>
      <c r="B718" s="140" t="str">
        <f>申込一覧表!BB112</f>
        <v/>
      </c>
      <c r="C718" s="140" t="str">
        <f>申込一覧表!BM112</f>
        <v/>
      </c>
      <c r="D718" s="140" t="str">
        <f>申込一覧表!AR112</f>
        <v/>
      </c>
      <c r="E718" s="137">
        <v>0</v>
      </c>
      <c r="F718" s="137">
        <v>5</v>
      </c>
      <c r="G718" s="140" t="str">
        <f>申込一覧表!BY112</f>
        <v>999:99.99</v>
      </c>
    </row>
    <row r="719" spans="1:7" x14ac:dyDescent="0.15">
      <c r="A719" s="140" t="str">
        <f>IF(申込一覧表!V113="","",申込一覧表!AO113)</f>
        <v/>
      </c>
      <c r="B719" s="140" t="str">
        <f>申込一覧表!BB113</f>
        <v/>
      </c>
      <c r="C719" s="140" t="str">
        <f>申込一覧表!BM113</f>
        <v/>
      </c>
      <c r="D719" s="140" t="str">
        <f>申込一覧表!AR113</f>
        <v/>
      </c>
      <c r="E719" s="137">
        <v>0</v>
      </c>
      <c r="F719" s="137">
        <v>5</v>
      </c>
      <c r="G719" s="140" t="str">
        <f>申込一覧表!BY113</f>
        <v>999:99.99</v>
      </c>
    </row>
    <row r="720" spans="1:7" x14ac:dyDescent="0.15">
      <c r="A720" s="140" t="str">
        <f>IF(申込一覧表!V114="","",申込一覧表!AO114)</f>
        <v/>
      </c>
      <c r="B720" s="140" t="str">
        <f>申込一覧表!BB114</f>
        <v/>
      </c>
      <c r="C720" s="140" t="str">
        <f>申込一覧表!BM114</f>
        <v/>
      </c>
      <c r="D720" s="140" t="str">
        <f>申込一覧表!AR114</f>
        <v/>
      </c>
      <c r="E720" s="137">
        <v>0</v>
      </c>
      <c r="F720" s="137">
        <v>5</v>
      </c>
      <c r="G720" s="140" t="str">
        <f>申込一覧表!BY114</f>
        <v>999:99.99</v>
      </c>
    </row>
    <row r="721" spans="1:7" x14ac:dyDescent="0.15">
      <c r="A721" s="140" t="str">
        <f>IF(申込一覧表!V115="","",申込一覧表!AO115)</f>
        <v/>
      </c>
      <c r="B721" s="140" t="str">
        <f>申込一覧表!BB115</f>
        <v/>
      </c>
      <c r="C721" s="140" t="str">
        <f>申込一覧表!BM115</f>
        <v/>
      </c>
      <c r="D721" s="140" t="str">
        <f>申込一覧表!AR115</f>
        <v/>
      </c>
      <c r="E721" s="137">
        <v>0</v>
      </c>
      <c r="F721" s="137">
        <v>5</v>
      </c>
      <c r="G721" s="140" t="str">
        <f>申込一覧表!BY115</f>
        <v>999:99.99</v>
      </c>
    </row>
    <row r="722" spans="1:7" x14ac:dyDescent="0.15">
      <c r="A722" s="140" t="str">
        <f>IF(申込一覧表!V116="","",申込一覧表!AO116)</f>
        <v/>
      </c>
      <c r="B722" s="140" t="str">
        <f>申込一覧表!BB116</f>
        <v/>
      </c>
      <c r="C722" s="140" t="str">
        <f>申込一覧表!BM116</f>
        <v/>
      </c>
      <c r="D722" s="140" t="str">
        <f>申込一覧表!AR116</f>
        <v/>
      </c>
      <c r="E722" s="137">
        <v>0</v>
      </c>
      <c r="F722" s="137">
        <v>5</v>
      </c>
      <c r="G722" s="140" t="str">
        <f>申込一覧表!BY116</f>
        <v>999:99.99</v>
      </c>
    </row>
    <row r="723" spans="1:7" x14ac:dyDescent="0.15">
      <c r="A723" s="140" t="str">
        <f>IF(申込一覧表!V117="","",申込一覧表!AO117)</f>
        <v/>
      </c>
      <c r="B723" s="140" t="str">
        <f>申込一覧表!BB117</f>
        <v/>
      </c>
      <c r="C723" s="140" t="str">
        <f>申込一覧表!BM117</f>
        <v/>
      </c>
      <c r="D723" s="140" t="str">
        <f>申込一覧表!AR117</f>
        <v/>
      </c>
      <c r="E723" s="137">
        <v>0</v>
      </c>
      <c r="F723" s="137">
        <v>5</v>
      </c>
      <c r="G723" s="140" t="str">
        <f>申込一覧表!BY117</f>
        <v>999:99.99</v>
      </c>
    </row>
    <row r="724" spans="1:7" x14ac:dyDescent="0.15">
      <c r="A724" s="140" t="str">
        <f>IF(申込一覧表!V118="","",申込一覧表!AO118)</f>
        <v/>
      </c>
      <c r="B724" s="140" t="str">
        <f>申込一覧表!BB118</f>
        <v/>
      </c>
      <c r="C724" s="140" t="str">
        <f>申込一覧表!BM118</f>
        <v/>
      </c>
      <c r="D724" s="140" t="str">
        <f>申込一覧表!AR118</f>
        <v/>
      </c>
      <c r="E724" s="137">
        <v>0</v>
      </c>
      <c r="F724" s="137">
        <v>5</v>
      </c>
      <c r="G724" s="140" t="str">
        <f>申込一覧表!BY118</f>
        <v>999:99.99</v>
      </c>
    </row>
    <row r="725" spans="1:7" x14ac:dyDescent="0.15">
      <c r="A725" s="140" t="str">
        <f>IF(申込一覧表!V119="","",申込一覧表!AO119)</f>
        <v/>
      </c>
      <c r="B725" s="140" t="str">
        <f>申込一覧表!BB119</f>
        <v/>
      </c>
      <c r="C725" s="140" t="str">
        <f>申込一覧表!BM119</f>
        <v/>
      </c>
      <c r="D725" s="140" t="str">
        <f>申込一覧表!AR119</f>
        <v/>
      </c>
      <c r="E725" s="137">
        <v>0</v>
      </c>
      <c r="F725" s="137">
        <v>5</v>
      </c>
      <c r="G725" s="140" t="str">
        <f>申込一覧表!BY119</f>
        <v>999:99.99</v>
      </c>
    </row>
    <row r="726" spans="1:7" x14ac:dyDescent="0.15">
      <c r="A726" s="140" t="str">
        <f>IF(申込一覧表!V120="","",申込一覧表!AO120)</f>
        <v/>
      </c>
      <c r="B726" s="140" t="str">
        <f>申込一覧表!BB120</f>
        <v/>
      </c>
      <c r="C726" s="140" t="str">
        <f>申込一覧表!BM120</f>
        <v/>
      </c>
      <c r="D726" s="140" t="str">
        <f>申込一覧表!AR120</f>
        <v/>
      </c>
      <c r="E726" s="137">
        <v>0</v>
      </c>
      <c r="F726" s="137">
        <v>5</v>
      </c>
      <c r="G726" s="140" t="str">
        <f>申込一覧表!BY120</f>
        <v>999:99.99</v>
      </c>
    </row>
    <row r="727" spans="1:7" x14ac:dyDescent="0.15">
      <c r="A727" s="140" t="str">
        <f>IF(申込一覧表!V121="","",申込一覧表!AO121)</f>
        <v/>
      </c>
      <c r="B727" s="140" t="str">
        <f>申込一覧表!BB121</f>
        <v/>
      </c>
      <c r="C727" s="140" t="str">
        <f>申込一覧表!BM121</f>
        <v/>
      </c>
      <c r="D727" s="140" t="str">
        <f>申込一覧表!AR121</f>
        <v/>
      </c>
      <c r="E727" s="137">
        <v>0</v>
      </c>
      <c r="F727" s="137">
        <v>5</v>
      </c>
      <c r="G727" s="140" t="str">
        <f>申込一覧表!BY121</f>
        <v>999:99.99</v>
      </c>
    </row>
    <row r="728" spans="1:7" x14ac:dyDescent="0.15">
      <c r="A728" s="140" t="str">
        <f>IF(申込一覧表!V122="","",申込一覧表!AO122)</f>
        <v/>
      </c>
      <c r="B728" s="140" t="str">
        <f>申込一覧表!BB122</f>
        <v/>
      </c>
      <c r="C728" s="140" t="str">
        <f>申込一覧表!BM122</f>
        <v/>
      </c>
      <c r="D728" s="140" t="str">
        <f>申込一覧表!AR122</f>
        <v/>
      </c>
      <c r="E728" s="137">
        <v>0</v>
      </c>
      <c r="F728" s="137">
        <v>5</v>
      </c>
      <c r="G728" s="140" t="str">
        <f>申込一覧表!BY122</f>
        <v>999:99.99</v>
      </c>
    </row>
    <row r="729" spans="1:7" x14ac:dyDescent="0.15">
      <c r="A729" s="140" t="str">
        <f>IF(申込一覧表!V123="","",申込一覧表!AO123)</f>
        <v/>
      </c>
      <c r="B729" s="140" t="str">
        <f>申込一覧表!BB123</f>
        <v/>
      </c>
      <c r="C729" s="140" t="str">
        <f>申込一覧表!BM123</f>
        <v/>
      </c>
      <c r="D729" s="140" t="str">
        <f>申込一覧表!AR123</f>
        <v/>
      </c>
      <c r="E729" s="137">
        <v>0</v>
      </c>
      <c r="F729" s="137">
        <v>5</v>
      </c>
      <c r="G729" s="140" t="str">
        <f>申込一覧表!BY123</f>
        <v>999:99.99</v>
      </c>
    </row>
    <row r="730" spans="1:7" x14ac:dyDescent="0.15">
      <c r="A730" s="140" t="str">
        <f>IF(申込一覧表!V124="","",申込一覧表!AO124)</f>
        <v/>
      </c>
      <c r="B730" s="140" t="str">
        <f>申込一覧表!BB124</f>
        <v/>
      </c>
      <c r="C730" s="140" t="str">
        <f>申込一覧表!BM124</f>
        <v/>
      </c>
      <c r="D730" s="140" t="str">
        <f>申込一覧表!AR124</f>
        <v/>
      </c>
      <c r="E730" s="137">
        <v>0</v>
      </c>
      <c r="F730" s="137">
        <v>5</v>
      </c>
      <c r="G730" s="140" t="str">
        <f>申込一覧表!BY124</f>
        <v>999:99.99</v>
      </c>
    </row>
    <row r="731" spans="1:7" x14ac:dyDescent="0.15">
      <c r="A731" s="140" t="str">
        <f>IF(申込一覧表!V125="","",申込一覧表!AO125)</f>
        <v/>
      </c>
      <c r="B731" s="140" t="str">
        <f>申込一覧表!BB125</f>
        <v/>
      </c>
      <c r="C731" s="140" t="str">
        <f>申込一覧表!BM125</f>
        <v/>
      </c>
      <c r="D731" s="140" t="str">
        <f>申込一覧表!AR125</f>
        <v/>
      </c>
      <c r="E731" s="137">
        <v>0</v>
      </c>
      <c r="F731" s="137">
        <v>5</v>
      </c>
      <c r="G731" s="140" t="str">
        <f>申込一覧表!BY125</f>
        <v>999:99.99</v>
      </c>
    </row>
    <row r="732" spans="1:7" x14ac:dyDescent="0.15">
      <c r="A732" s="140" t="str">
        <f>IF(申込一覧表!V126="","",申込一覧表!AO126)</f>
        <v/>
      </c>
      <c r="B732" s="140" t="str">
        <f>申込一覧表!BB126</f>
        <v/>
      </c>
      <c r="C732" s="140" t="str">
        <f>申込一覧表!BM126</f>
        <v/>
      </c>
      <c r="D732" s="140" t="str">
        <f>申込一覧表!AR126</f>
        <v/>
      </c>
      <c r="E732" s="137">
        <v>0</v>
      </c>
      <c r="F732" s="137">
        <v>5</v>
      </c>
      <c r="G732" s="140" t="str">
        <f>申込一覧表!BY126</f>
        <v>999:99.99</v>
      </c>
    </row>
    <row r="733" spans="1:7" x14ac:dyDescent="0.15">
      <c r="A733" s="134" t="str">
        <f>IF(申込一覧表!V127="","",申込一覧表!AO127)</f>
        <v/>
      </c>
      <c r="B733" s="140" t="str">
        <f>申込一覧表!BB127</f>
        <v/>
      </c>
      <c r="C733" s="140" t="str">
        <f>申込一覧表!BM127</f>
        <v/>
      </c>
      <c r="D733" s="134" t="str">
        <f>申込一覧表!AR127</f>
        <v/>
      </c>
      <c r="E733" s="138">
        <v>0</v>
      </c>
      <c r="F733" s="138">
        <v>5</v>
      </c>
      <c r="G733" s="134" t="str">
        <f>申込一覧表!BY127</f>
        <v>999:99.99</v>
      </c>
    </row>
    <row r="734" spans="1:7" x14ac:dyDescent="0.15">
      <c r="A734" t="str">
        <f>IF(申込一覧表!X6="","",申込一覧表!AO6)</f>
        <v/>
      </c>
      <c r="B734" s="141" t="str">
        <f>申込一覧表!BC6</f>
        <v/>
      </c>
      <c r="C734" s="141" t="str">
        <f>申込一覧表!BN6</f>
        <v/>
      </c>
      <c r="D734" s="141" t="str">
        <f>申込一覧表!AR6</f>
        <v/>
      </c>
      <c r="E734" s="137">
        <v>0</v>
      </c>
      <c r="F734" s="137">
        <v>0</v>
      </c>
      <c r="G734" t="str">
        <f>申込一覧表!BZ6</f>
        <v>999:99.99</v>
      </c>
    </row>
    <row r="735" spans="1:7" x14ac:dyDescent="0.15">
      <c r="A735" s="140" t="str">
        <f>IF(申込一覧表!X7="","",申込一覧表!AO7)</f>
        <v/>
      </c>
      <c r="B735" s="140" t="str">
        <f>申込一覧表!BC7</f>
        <v/>
      </c>
      <c r="C735" s="140" t="str">
        <f>申込一覧表!BN7</f>
        <v/>
      </c>
      <c r="D735" s="140" t="str">
        <f>申込一覧表!AR7</f>
        <v/>
      </c>
      <c r="E735" s="137">
        <v>0</v>
      </c>
      <c r="F735" s="137">
        <v>0</v>
      </c>
      <c r="G735" s="140" t="str">
        <f>申込一覧表!BZ7</f>
        <v>999:99.99</v>
      </c>
    </row>
    <row r="736" spans="1:7" x14ac:dyDescent="0.15">
      <c r="A736" s="140" t="str">
        <f>IF(申込一覧表!X8="","",申込一覧表!AO8)</f>
        <v/>
      </c>
      <c r="B736" s="140" t="str">
        <f>申込一覧表!BC8</f>
        <v/>
      </c>
      <c r="C736" s="140" t="str">
        <f>申込一覧表!BN8</f>
        <v/>
      </c>
      <c r="D736" s="140" t="str">
        <f>申込一覧表!AR8</f>
        <v/>
      </c>
      <c r="E736" s="137">
        <v>0</v>
      </c>
      <c r="F736" s="137">
        <v>0</v>
      </c>
      <c r="G736" s="140" t="str">
        <f>申込一覧表!BZ8</f>
        <v>999:99.99</v>
      </c>
    </row>
    <row r="737" spans="1:7" x14ac:dyDescent="0.15">
      <c r="A737" s="140" t="str">
        <f>IF(申込一覧表!X9="","",申込一覧表!AO9)</f>
        <v/>
      </c>
      <c r="B737" s="140" t="str">
        <f>申込一覧表!BC9</f>
        <v/>
      </c>
      <c r="C737" s="140" t="str">
        <f>申込一覧表!BN9</f>
        <v/>
      </c>
      <c r="D737" s="140" t="str">
        <f>申込一覧表!AR9</f>
        <v/>
      </c>
      <c r="E737" s="137">
        <v>0</v>
      </c>
      <c r="F737" s="137">
        <v>0</v>
      </c>
      <c r="G737" s="140" t="str">
        <f>申込一覧表!BZ9</f>
        <v>999:99.99</v>
      </c>
    </row>
    <row r="738" spans="1:7" x14ac:dyDescent="0.15">
      <c r="A738" s="140" t="str">
        <f>IF(申込一覧表!X10="","",申込一覧表!AO10)</f>
        <v/>
      </c>
      <c r="B738" s="140" t="str">
        <f>申込一覧表!BC10</f>
        <v/>
      </c>
      <c r="C738" s="140" t="str">
        <f>申込一覧表!BN10</f>
        <v/>
      </c>
      <c r="D738" s="140" t="str">
        <f>申込一覧表!AR10</f>
        <v/>
      </c>
      <c r="E738" s="137">
        <v>0</v>
      </c>
      <c r="F738" s="137">
        <v>0</v>
      </c>
      <c r="G738" s="140" t="str">
        <f>申込一覧表!BZ10</f>
        <v>999:99.99</v>
      </c>
    </row>
    <row r="739" spans="1:7" x14ac:dyDescent="0.15">
      <c r="A739" s="140" t="str">
        <f>IF(申込一覧表!X11="","",申込一覧表!AO11)</f>
        <v/>
      </c>
      <c r="B739" s="140" t="str">
        <f>申込一覧表!BC11</f>
        <v/>
      </c>
      <c r="C739" s="140" t="str">
        <f>申込一覧表!BN11</f>
        <v/>
      </c>
      <c r="D739" s="140" t="str">
        <f>申込一覧表!AR11</f>
        <v/>
      </c>
      <c r="E739" s="137">
        <v>0</v>
      </c>
      <c r="F739" s="137">
        <v>0</v>
      </c>
      <c r="G739" s="140" t="str">
        <f>申込一覧表!BZ11</f>
        <v>999:99.99</v>
      </c>
    </row>
    <row r="740" spans="1:7" x14ac:dyDescent="0.15">
      <c r="A740" s="140" t="str">
        <f>IF(申込一覧表!X12="","",申込一覧表!AO12)</f>
        <v/>
      </c>
      <c r="B740" s="140" t="str">
        <f>申込一覧表!BC12</f>
        <v/>
      </c>
      <c r="C740" s="140" t="str">
        <f>申込一覧表!BN12</f>
        <v/>
      </c>
      <c r="D740" s="140" t="str">
        <f>申込一覧表!AR12</f>
        <v/>
      </c>
      <c r="E740" s="137">
        <v>0</v>
      </c>
      <c r="F740" s="137">
        <v>0</v>
      </c>
      <c r="G740" s="140" t="str">
        <f>申込一覧表!BZ12</f>
        <v>999:99.99</v>
      </c>
    </row>
    <row r="741" spans="1:7" x14ac:dyDescent="0.15">
      <c r="A741" s="140" t="str">
        <f>IF(申込一覧表!X13="","",申込一覧表!AO13)</f>
        <v/>
      </c>
      <c r="B741" s="140" t="str">
        <f>申込一覧表!BC13</f>
        <v/>
      </c>
      <c r="C741" s="140" t="str">
        <f>申込一覧表!BN13</f>
        <v/>
      </c>
      <c r="D741" s="140" t="str">
        <f>申込一覧表!AR13</f>
        <v/>
      </c>
      <c r="E741" s="137">
        <v>0</v>
      </c>
      <c r="F741" s="137">
        <v>0</v>
      </c>
      <c r="G741" s="140" t="str">
        <f>申込一覧表!BZ13</f>
        <v>999:99.99</v>
      </c>
    </row>
    <row r="742" spans="1:7" x14ac:dyDescent="0.15">
      <c r="A742" s="140" t="str">
        <f>IF(申込一覧表!X14="","",申込一覧表!AO14)</f>
        <v/>
      </c>
      <c r="B742" s="140" t="str">
        <f>申込一覧表!BC14</f>
        <v/>
      </c>
      <c r="C742" s="140" t="str">
        <f>申込一覧表!BN14</f>
        <v/>
      </c>
      <c r="D742" s="140" t="str">
        <f>申込一覧表!AR14</f>
        <v/>
      </c>
      <c r="E742" s="137">
        <v>0</v>
      </c>
      <c r="F742" s="137">
        <v>0</v>
      </c>
      <c r="G742" s="140" t="str">
        <f>申込一覧表!BZ14</f>
        <v>999:99.99</v>
      </c>
    </row>
    <row r="743" spans="1:7" x14ac:dyDescent="0.15">
      <c r="A743" s="140" t="str">
        <f>IF(申込一覧表!X15="","",申込一覧表!AO15)</f>
        <v/>
      </c>
      <c r="B743" s="140" t="str">
        <f>申込一覧表!BC15</f>
        <v/>
      </c>
      <c r="C743" s="140" t="str">
        <f>申込一覧表!BN15</f>
        <v/>
      </c>
      <c r="D743" s="140" t="str">
        <f>申込一覧表!AR15</f>
        <v/>
      </c>
      <c r="E743" s="137">
        <v>0</v>
      </c>
      <c r="F743" s="137">
        <v>0</v>
      </c>
      <c r="G743" s="140" t="str">
        <f>申込一覧表!BZ15</f>
        <v>999:99.99</v>
      </c>
    </row>
    <row r="744" spans="1:7" x14ac:dyDescent="0.15">
      <c r="A744" s="140" t="str">
        <f>IF(申込一覧表!X16="","",申込一覧表!AO16)</f>
        <v/>
      </c>
      <c r="B744" s="140" t="str">
        <f>申込一覧表!BC16</f>
        <v/>
      </c>
      <c r="C744" s="140" t="str">
        <f>申込一覧表!BN16</f>
        <v/>
      </c>
      <c r="D744" s="140" t="str">
        <f>申込一覧表!AR16</f>
        <v/>
      </c>
      <c r="E744" s="137">
        <v>0</v>
      </c>
      <c r="F744" s="137">
        <v>0</v>
      </c>
      <c r="G744" s="140" t="str">
        <f>申込一覧表!BZ16</f>
        <v>999:99.99</v>
      </c>
    </row>
    <row r="745" spans="1:7" x14ac:dyDescent="0.15">
      <c r="A745" s="140" t="str">
        <f>IF(申込一覧表!X17="","",申込一覧表!AO17)</f>
        <v/>
      </c>
      <c r="B745" s="140" t="str">
        <f>申込一覧表!BC17</f>
        <v/>
      </c>
      <c r="C745" s="140" t="str">
        <f>申込一覧表!BN17</f>
        <v/>
      </c>
      <c r="D745" s="140" t="str">
        <f>申込一覧表!AR17</f>
        <v/>
      </c>
      <c r="E745" s="137">
        <v>0</v>
      </c>
      <c r="F745" s="137">
        <v>0</v>
      </c>
      <c r="G745" s="140" t="str">
        <f>申込一覧表!BZ17</f>
        <v>999:99.99</v>
      </c>
    </row>
    <row r="746" spans="1:7" x14ac:dyDescent="0.15">
      <c r="A746" s="140" t="str">
        <f>IF(申込一覧表!X18="","",申込一覧表!AO18)</f>
        <v/>
      </c>
      <c r="B746" s="140" t="str">
        <f>申込一覧表!BC18</f>
        <v/>
      </c>
      <c r="C746" s="140" t="str">
        <f>申込一覧表!BN18</f>
        <v/>
      </c>
      <c r="D746" s="140" t="str">
        <f>申込一覧表!AR18</f>
        <v/>
      </c>
      <c r="E746" s="137">
        <v>0</v>
      </c>
      <c r="F746" s="137">
        <v>0</v>
      </c>
      <c r="G746" s="140" t="str">
        <f>申込一覧表!BZ18</f>
        <v>999:99.99</v>
      </c>
    </row>
    <row r="747" spans="1:7" x14ac:dyDescent="0.15">
      <c r="A747" s="140" t="str">
        <f>IF(申込一覧表!X19="","",申込一覧表!AO19)</f>
        <v/>
      </c>
      <c r="B747" s="140" t="str">
        <f>申込一覧表!BC19</f>
        <v/>
      </c>
      <c r="C747" s="140" t="str">
        <f>申込一覧表!BN19</f>
        <v/>
      </c>
      <c r="D747" s="140" t="str">
        <f>申込一覧表!AR19</f>
        <v/>
      </c>
      <c r="E747" s="137">
        <v>0</v>
      </c>
      <c r="F747" s="137">
        <v>0</v>
      </c>
      <c r="G747" s="140" t="str">
        <f>申込一覧表!BZ19</f>
        <v>999:99.99</v>
      </c>
    </row>
    <row r="748" spans="1:7" x14ac:dyDescent="0.15">
      <c r="A748" s="140" t="str">
        <f>IF(申込一覧表!X20="","",申込一覧表!AO20)</f>
        <v/>
      </c>
      <c r="B748" s="140" t="str">
        <f>申込一覧表!BC20</f>
        <v/>
      </c>
      <c r="C748" s="140" t="str">
        <f>申込一覧表!BN20</f>
        <v/>
      </c>
      <c r="D748" s="140" t="str">
        <f>申込一覧表!AR20</f>
        <v/>
      </c>
      <c r="E748" s="137">
        <v>0</v>
      </c>
      <c r="F748" s="137">
        <v>0</v>
      </c>
      <c r="G748" s="140" t="str">
        <f>申込一覧表!BZ20</f>
        <v>999:99.99</v>
      </c>
    </row>
    <row r="749" spans="1:7" x14ac:dyDescent="0.15">
      <c r="A749" s="140" t="str">
        <f>IF(申込一覧表!X21="","",申込一覧表!AO21)</f>
        <v/>
      </c>
      <c r="B749" s="140" t="str">
        <f>申込一覧表!BC21</f>
        <v/>
      </c>
      <c r="C749" s="140" t="str">
        <f>申込一覧表!BN21</f>
        <v/>
      </c>
      <c r="D749" s="140" t="str">
        <f>申込一覧表!AR21</f>
        <v/>
      </c>
      <c r="E749" s="137">
        <v>0</v>
      </c>
      <c r="F749" s="137">
        <v>0</v>
      </c>
      <c r="G749" s="140" t="str">
        <f>申込一覧表!BZ21</f>
        <v>999:99.99</v>
      </c>
    </row>
    <row r="750" spans="1:7" x14ac:dyDescent="0.15">
      <c r="A750" s="140" t="str">
        <f>IF(申込一覧表!X22="","",申込一覧表!AO22)</f>
        <v/>
      </c>
      <c r="B750" s="140" t="str">
        <f>申込一覧表!BC22</f>
        <v/>
      </c>
      <c r="C750" s="140" t="str">
        <f>申込一覧表!BN22</f>
        <v/>
      </c>
      <c r="D750" s="140" t="str">
        <f>申込一覧表!AR22</f>
        <v/>
      </c>
      <c r="E750" s="137">
        <v>0</v>
      </c>
      <c r="F750" s="137">
        <v>0</v>
      </c>
      <c r="G750" s="140" t="str">
        <f>申込一覧表!BZ22</f>
        <v>999:99.99</v>
      </c>
    </row>
    <row r="751" spans="1:7" x14ac:dyDescent="0.15">
      <c r="A751" s="140" t="str">
        <f>IF(申込一覧表!X23="","",申込一覧表!AO23)</f>
        <v/>
      </c>
      <c r="B751" s="140" t="str">
        <f>申込一覧表!BC23</f>
        <v/>
      </c>
      <c r="C751" s="140" t="str">
        <f>申込一覧表!BN23</f>
        <v/>
      </c>
      <c r="D751" s="140" t="str">
        <f>申込一覧表!AR23</f>
        <v/>
      </c>
      <c r="E751" s="137">
        <v>0</v>
      </c>
      <c r="F751" s="137">
        <v>0</v>
      </c>
      <c r="G751" s="140" t="str">
        <f>申込一覧表!BZ23</f>
        <v>999:99.99</v>
      </c>
    </row>
    <row r="752" spans="1:7" x14ac:dyDescent="0.15">
      <c r="A752" s="140" t="str">
        <f>IF(申込一覧表!X24="","",申込一覧表!AO24)</f>
        <v/>
      </c>
      <c r="B752" s="140" t="str">
        <f>申込一覧表!BC24</f>
        <v/>
      </c>
      <c r="C752" s="140" t="str">
        <f>申込一覧表!BN24</f>
        <v/>
      </c>
      <c r="D752" s="140" t="str">
        <f>申込一覧表!AR24</f>
        <v/>
      </c>
      <c r="E752" s="137">
        <v>0</v>
      </c>
      <c r="F752" s="137">
        <v>0</v>
      </c>
      <c r="G752" s="140" t="str">
        <f>申込一覧表!BZ24</f>
        <v>999:99.99</v>
      </c>
    </row>
    <row r="753" spans="1:7" x14ac:dyDescent="0.15">
      <c r="A753" s="140" t="str">
        <f>IF(申込一覧表!X25="","",申込一覧表!AO25)</f>
        <v/>
      </c>
      <c r="B753" s="140" t="str">
        <f>申込一覧表!BC25</f>
        <v/>
      </c>
      <c r="C753" s="140" t="str">
        <f>申込一覧表!BN25</f>
        <v/>
      </c>
      <c r="D753" s="140" t="str">
        <f>申込一覧表!AR25</f>
        <v/>
      </c>
      <c r="E753" s="137">
        <v>0</v>
      </c>
      <c r="F753" s="137">
        <v>0</v>
      </c>
      <c r="G753" s="140" t="str">
        <f>申込一覧表!BZ25</f>
        <v>999:99.99</v>
      </c>
    </row>
    <row r="754" spans="1:7" x14ac:dyDescent="0.15">
      <c r="A754" s="140" t="str">
        <f>IF(申込一覧表!X26="","",申込一覧表!AO26)</f>
        <v/>
      </c>
      <c r="B754" s="140" t="str">
        <f>申込一覧表!BC26</f>
        <v/>
      </c>
      <c r="C754" s="140" t="str">
        <f>申込一覧表!BN26</f>
        <v/>
      </c>
      <c r="D754" s="140" t="str">
        <f>申込一覧表!AR26</f>
        <v/>
      </c>
      <c r="E754" s="137">
        <v>0</v>
      </c>
      <c r="F754" s="137">
        <v>0</v>
      </c>
      <c r="G754" s="140" t="str">
        <f>申込一覧表!BZ26</f>
        <v>999:99.99</v>
      </c>
    </row>
    <row r="755" spans="1:7" x14ac:dyDescent="0.15">
      <c r="A755" s="140" t="str">
        <f>IF(申込一覧表!X27="","",申込一覧表!AO27)</f>
        <v/>
      </c>
      <c r="B755" s="140" t="str">
        <f>申込一覧表!BC27</f>
        <v/>
      </c>
      <c r="C755" s="140" t="str">
        <f>申込一覧表!BN27</f>
        <v/>
      </c>
      <c r="D755" s="140" t="str">
        <f>申込一覧表!AR27</f>
        <v/>
      </c>
      <c r="E755" s="137">
        <v>0</v>
      </c>
      <c r="F755" s="137">
        <v>0</v>
      </c>
      <c r="G755" s="140" t="str">
        <f>申込一覧表!BZ27</f>
        <v>999:99.99</v>
      </c>
    </row>
    <row r="756" spans="1:7" x14ac:dyDescent="0.15">
      <c r="A756" s="140" t="str">
        <f>IF(申込一覧表!X28="","",申込一覧表!AO28)</f>
        <v/>
      </c>
      <c r="B756" s="140" t="str">
        <f>申込一覧表!BC28</f>
        <v/>
      </c>
      <c r="C756" s="140" t="str">
        <f>申込一覧表!BN28</f>
        <v/>
      </c>
      <c r="D756" s="140" t="str">
        <f>申込一覧表!AR28</f>
        <v/>
      </c>
      <c r="E756" s="137">
        <v>0</v>
      </c>
      <c r="F756" s="137">
        <v>0</v>
      </c>
      <c r="G756" s="140" t="str">
        <f>申込一覧表!BZ28</f>
        <v>999:99.99</v>
      </c>
    </row>
    <row r="757" spans="1:7" x14ac:dyDescent="0.15">
      <c r="A757" s="140" t="str">
        <f>IF(申込一覧表!X29="","",申込一覧表!AO29)</f>
        <v/>
      </c>
      <c r="B757" s="140" t="str">
        <f>申込一覧表!BC29</f>
        <v/>
      </c>
      <c r="C757" s="140" t="str">
        <f>申込一覧表!BN29</f>
        <v/>
      </c>
      <c r="D757" s="140" t="str">
        <f>申込一覧表!AR29</f>
        <v/>
      </c>
      <c r="E757" s="137">
        <v>0</v>
      </c>
      <c r="F757" s="137">
        <v>0</v>
      </c>
      <c r="G757" s="140" t="str">
        <f>申込一覧表!BZ29</f>
        <v>999:99.99</v>
      </c>
    </row>
    <row r="758" spans="1:7" x14ac:dyDescent="0.15">
      <c r="A758" s="140" t="str">
        <f>IF(申込一覧表!X30="","",申込一覧表!AO30)</f>
        <v/>
      </c>
      <c r="B758" s="140" t="str">
        <f>申込一覧表!BC30</f>
        <v/>
      </c>
      <c r="C758" s="140" t="str">
        <f>申込一覧表!BN30</f>
        <v/>
      </c>
      <c r="D758" s="140" t="str">
        <f>申込一覧表!AR30</f>
        <v/>
      </c>
      <c r="E758" s="137">
        <v>0</v>
      </c>
      <c r="F758" s="137">
        <v>0</v>
      </c>
      <c r="G758" s="140" t="str">
        <f>申込一覧表!BZ30</f>
        <v>999:99.99</v>
      </c>
    </row>
    <row r="759" spans="1:7" x14ac:dyDescent="0.15">
      <c r="A759" s="140" t="str">
        <f>IF(申込一覧表!X31="","",申込一覧表!AO31)</f>
        <v/>
      </c>
      <c r="B759" s="140" t="str">
        <f>申込一覧表!BC31</f>
        <v/>
      </c>
      <c r="C759" s="140" t="str">
        <f>申込一覧表!BN31</f>
        <v/>
      </c>
      <c r="D759" s="140" t="str">
        <f>申込一覧表!AR31</f>
        <v/>
      </c>
      <c r="E759" s="137">
        <v>0</v>
      </c>
      <c r="F759" s="137">
        <v>0</v>
      </c>
      <c r="G759" s="140" t="str">
        <f>申込一覧表!BZ31</f>
        <v>999:99.99</v>
      </c>
    </row>
    <row r="760" spans="1:7" x14ac:dyDescent="0.15">
      <c r="A760" s="140" t="str">
        <f>IF(申込一覧表!X32="","",申込一覧表!AO32)</f>
        <v/>
      </c>
      <c r="B760" s="140" t="str">
        <f>申込一覧表!BC32</f>
        <v/>
      </c>
      <c r="C760" s="140" t="str">
        <f>申込一覧表!BN32</f>
        <v/>
      </c>
      <c r="D760" s="140" t="str">
        <f>申込一覧表!AR32</f>
        <v/>
      </c>
      <c r="E760" s="137">
        <v>0</v>
      </c>
      <c r="F760" s="137">
        <v>0</v>
      </c>
      <c r="G760" s="140" t="str">
        <f>申込一覧表!BZ32</f>
        <v>999:99.99</v>
      </c>
    </row>
    <row r="761" spans="1:7" x14ac:dyDescent="0.15">
      <c r="A761" s="140" t="str">
        <f>IF(申込一覧表!X33="","",申込一覧表!AO33)</f>
        <v/>
      </c>
      <c r="B761" s="140" t="str">
        <f>申込一覧表!BC33</f>
        <v/>
      </c>
      <c r="C761" s="140" t="str">
        <f>申込一覧表!BN33</f>
        <v/>
      </c>
      <c r="D761" s="140" t="str">
        <f>申込一覧表!AR33</f>
        <v/>
      </c>
      <c r="E761" s="137">
        <v>0</v>
      </c>
      <c r="F761" s="137">
        <v>0</v>
      </c>
      <c r="G761" s="140" t="str">
        <f>申込一覧表!BZ33</f>
        <v>999:99.99</v>
      </c>
    </row>
    <row r="762" spans="1:7" x14ac:dyDescent="0.15">
      <c r="A762" s="140" t="str">
        <f>IF(申込一覧表!X34="","",申込一覧表!AO34)</f>
        <v/>
      </c>
      <c r="B762" s="140" t="str">
        <f>申込一覧表!BC34</f>
        <v/>
      </c>
      <c r="C762" s="140" t="str">
        <f>申込一覧表!BN34</f>
        <v/>
      </c>
      <c r="D762" s="140" t="str">
        <f>申込一覧表!AR34</f>
        <v/>
      </c>
      <c r="E762" s="137">
        <v>0</v>
      </c>
      <c r="F762" s="137">
        <v>0</v>
      </c>
      <c r="G762" s="140" t="str">
        <f>申込一覧表!BZ34</f>
        <v>999:99.99</v>
      </c>
    </row>
    <row r="763" spans="1:7" x14ac:dyDescent="0.15">
      <c r="A763" s="140" t="str">
        <f>IF(申込一覧表!X35="","",申込一覧表!AO35)</f>
        <v/>
      </c>
      <c r="B763" s="140" t="str">
        <f>申込一覧表!BC35</f>
        <v/>
      </c>
      <c r="C763" s="140" t="str">
        <f>申込一覧表!BN35</f>
        <v/>
      </c>
      <c r="D763" s="140" t="str">
        <f>申込一覧表!AR35</f>
        <v/>
      </c>
      <c r="E763" s="137">
        <v>0</v>
      </c>
      <c r="F763" s="137">
        <v>0</v>
      </c>
      <c r="G763" s="140" t="str">
        <f>申込一覧表!BZ35</f>
        <v>999:99.99</v>
      </c>
    </row>
    <row r="764" spans="1:7" x14ac:dyDescent="0.15">
      <c r="A764" s="140" t="str">
        <f>IF(申込一覧表!X36="","",申込一覧表!AO36)</f>
        <v/>
      </c>
      <c r="B764" s="140" t="str">
        <f>申込一覧表!BC36</f>
        <v/>
      </c>
      <c r="C764" s="140" t="str">
        <f>申込一覧表!BN36</f>
        <v/>
      </c>
      <c r="D764" s="140" t="str">
        <f>申込一覧表!AR36</f>
        <v/>
      </c>
      <c r="E764" s="137">
        <v>0</v>
      </c>
      <c r="F764" s="137">
        <v>0</v>
      </c>
      <c r="G764" s="140" t="str">
        <f>申込一覧表!BZ36</f>
        <v>999:99.99</v>
      </c>
    </row>
    <row r="765" spans="1:7" x14ac:dyDescent="0.15">
      <c r="A765" s="140" t="str">
        <f>IF(申込一覧表!X37="","",申込一覧表!AO37)</f>
        <v/>
      </c>
      <c r="B765" s="140" t="str">
        <f>申込一覧表!BC37</f>
        <v/>
      </c>
      <c r="C765" s="140" t="str">
        <f>申込一覧表!BN37</f>
        <v/>
      </c>
      <c r="D765" s="140" t="str">
        <f>申込一覧表!AR37</f>
        <v/>
      </c>
      <c r="E765" s="137">
        <v>0</v>
      </c>
      <c r="F765" s="137">
        <v>0</v>
      </c>
      <c r="G765" s="140" t="str">
        <f>申込一覧表!BZ37</f>
        <v>999:99.99</v>
      </c>
    </row>
    <row r="766" spans="1:7" x14ac:dyDescent="0.15">
      <c r="A766" s="140" t="str">
        <f>IF(申込一覧表!X38="","",申込一覧表!AO38)</f>
        <v/>
      </c>
      <c r="B766" s="140" t="str">
        <f>申込一覧表!BC38</f>
        <v/>
      </c>
      <c r="C766" s="140" t="str">
        <f>申込一覧表!BN38</f>
        <v/>
      </c>
      <c r="D766" s="140" t="str">
        <f>申込一覧表!AR38</f>
        <v/>
      </c>
      <c r="E766" s="137">
        <v>0</v>
      </c>
      <c r="F766" s="137">
        <v>0</v>
      </c>
      <c r="G766" s="140" t="str">
        <f>申込一覧表!BZ38</f>
        <v>999:99.99</v>
      </c>
    </row>
    <row r="767" spans="1:7" x14ac:dyDescent="0.15">
      <c r="A767" s="140" t="str">
        <f>IF(申込一覧表!X39="","",申込一覧表!AO39)</f>
        <v/>
      </c>
      <c r="B767" s="140" t="str">
        <f>申込一覧表!BC39</f>
        <v/>
      </c>
      <c r="C767" s="140" t="str">
        <f>申込一覧表!BN39</f>
        <v/>
      </c>
      <c r="D767" s="140" t="str">
        <f>申込一覧表!AR39</f>
        <v/>
      </c>
      <c r="E767" s="137">
        <v>0</v>
      </c>
      <c r="F767" s="137">
        <v>0</v>
      </c>
      <c r="G767" s="140" t="str">
        <f>申込一覧表!BZ39</f>
        <v>999:99.99</v>
      </c>
    </row>
    <row r="768" spans="1:7" x14ac:dyDescent="0.15">
      <c r="A768" s="140" t="str">
        <f>IF(申込一覧表!X40="","",申込一覧表!AO40)</f>
        <v/>
      </c>
      <c r="B768" s="140" t="str">
        <f>申込一覧表!BC40</f>
        <v/>
      </c>
      <c r="C768" s="140" t="str">
        <f>申込一覧表!BN40</f>
        <v/>
      </c>
      <c r="D768" s="140" t="str">
        <f>申込一覧表!AR40</f>
        <v/>
      </c>
      <c r="E768" s="137">
        <v>0</v>
      </c>
      <c r="F768" s="137">
        <v>0</v>
      </c>
      <c r="G768" s="140" t="str">
        <f>申込一覧表!BZ40</f>
        <v>999:99.99</v>
      </c>
    </row>
    <row r="769" spans="1:7" x14ac:dyDescent="0.15">
      <c r="A769" s="140" t="str">
        <f>IF(申込一覧表!X41="","",申込一覧表!AO41)</f>
        <v/>
      </c>
      <c r="B769" s="140" t="str">
        <f>申込一覧表!BC41</f>
        <v/>
      </c>
      <c r="C769" s="140" t="str">
        <f>申込一覧表!BN41</f>
        <v/>
      </c>
      <c r="D769" s="140" t="str">
        <f>申込一覧表!AR41</f>
        <v/>
      </c>
      <c r="E769" s="137">
        <v>0</v>
      </c>
      <c r="F769" s="137">
        <v>0</v>
      </c>
      <c r="G769" s="140" t="str">
        <f>申込一覧表!BZ41</f>
        <v>999:99.99</v>
      </c>
    </row>
    <row r="770" spans="1:7" x14ac:dyDescent="0.15">
      <c r="A770" s="140" t="str">
        <f>IF(申込一覧表!X42="","",申込一覧表!AO42)</f>
        <v/>
      </c>
      <c r="B770" s="140" t="str">
        <f>申込一覧表!BC42</f>
        <v/>
      </c>
      <c r="C770" s="140" t="str">
        <f>申込一覧表!BN42</f>
        <v/>
      </c>
      <c r="D770" s="140" t="str">
        <f>申込一覧表!AR42</f>
        <v/>
      </c>
      <c r="E770" s="137">
        <v>0</v>
      </c>
      <c r="F770" s="137">
        <v>0</v>
      </c>
      <c r="G770" s="140" t="str">
        <f>申込一覧表!BZ42</f>
        <v>999:99.99</v>
      </c>
    </row>
    <row r="771" spans="1:7" x14ac:dyDescent="0.15">
      <c r="A771" s="140" t="str">
        <f>IF(申込一覧表!X43="","",申込一覧表!AO43)</f>
        <v/>
      </c>
      <c r="B771" s="140" t="str">
        <f>申込一覧表!BC43</f>
        <v/>
      </c>
      <c r="C771" s="140" t="str">
        <f>申込一覧表!BN43</f>
        <v/>
      </c>
      <c r="D771" s="140" t="str">
        <f>申込一覧表!AR43</f>
        <v/>
      </c>
      <c r="E771" s="137">
        <v>0</v>
      </c>
      <c r="F771" s="137">
        <v>0</v>
      </c>
      <c r="G771" s="140" t="str">
        <f>申込一覧表!BZ43</f>
        <v>999:99.99</v>
      </c>
    </row>
    <row r="772" spans="1:7" x14ac:dyDescent="0.15">
      <c r="A772" s="140" t="str">
        <f>IF(申込一覧表!X44="","",申込一覧表!AO44)</f>
        <v/>
      </c>
      <c r="B772" s="140" t="str">
        <f>申込一覧表!BC44</f>
        <v/>
      </c>
      <c r="C772" s="140" t="str">
        <f>申込一覧表!BN44</f>
        <v/>
      </c>
      <c r="D772" s="140" t="str">
        <f>申込一覧表!AR44</f>
        <v/>
      </c>
      <c r="E772" s="137">
        <v>0</v>
      </c>
      <c r="F772" s="137">
        <v>0</v>
      </c>
      <c r="G772" s="140" t="str">
        <f>申込一覧表!BZ44</f>
        <v>999:99.99</v>
      </c>
    </row>
    <row r="773" spans="1:7" x14ac:dyDescent="0.15">
      <c r="A773" s="140" t="str">
        <f>IF(申込一覧表!X45="","",申込一覧表!AO45)</f>
        <v/>
      </c>
      <c r="B773" s="140" t="str">
        <f>申込一覧表!BC45</f>
        <v/>
      </c>
      <c r="C773" s="140" t="str">
        <f>申込一覧表!BN45</f>
        <v/>
      </c>
      <c r="D773" s="140" t="str">
        <f>申込一覧表!AR45</f>
        <v/>
      </c>
      <c r="E773" s="137">
        <v>0</v>
      </c>
      <c r="F773" s="137">
        <v>0</v>
      </c>
      <c r="G773" s="140" t="str">
        <f>申込一覧表!BZ45</f>
        <v>999:99.99</v>
      </c>
    </row>
    <row r="774" spans="1:7" x14ac:dyDescent="0.15">
      <c r="A774" s="140" t="str">
        <f>IF(申込一覧表!X46="","",申込一覧表!AO46)</f>
        <v/>
      </c>
      <c r="B774" s="140" t="str">
        <f>申込一覧表!BC46</f>
        <v/>
      </c>
      <c r="C774" s="140" t="str">
        <f>申込一覧表!BN46</f>
        <v/>
      </c>
      <c r="D774" s="140" t="str">
        <f>申込一覧表!AR46</f>
        <v/>
      </c>
      <c r="E774" s="137">
        <v>0</v>
      </c>
      <c r="F774" s="137">
        <v>0</v>
      </c>
      <c r="G774" s="140" t="str">
        <f>申込一覧表!BZ46</f>
        <v>999:99.99</v>
      </c>
    </row>
    <row r="775" spans="1:7" x14ac:dyDescent="0.15">
      <c r="A775" s="140" t="str">
        <f>IF(申込一覧表!X47="","",申込一覧表!AO47)</f>
        <v/>
      </c>
      <c r="B775" s="140" t="str">
        <f>申込一覧表!BC47</f>
        <v/>
      </c>
      <c r="C775" s="140" t="str">
        <f>申込一覧表!BN47</f>
        <v/>
      </c>
      <c r="D775" s="140" t="str">
        <f>申込一覧表!AR47</f>
        <v/>
      </c>
      <c r="E775" s="137">
        <v>0</v>
      </c>
      <c r="F775" s="137">
        <v>0</v>
      </c>
      <c r="G775" s="140" t="str">
        <f>申込一覧表!BZ47</f>
        <v>999:99.99</v>
      </c>
    </row>
    <row r="776" spans="1:7" x14ac:dyDescent="0.15">
      <c r="A776" s="140" t="str">
        <f>IF(申込一覧表!X48="","",申込一覧表!AO48)</f>
        <v/>
      </c>
      <c r="B776" s="140" t="str">
        <f>申込一覧表!BC48</f>
        <v/>
      </c>
      <c r="C776" s="140" t="str">
        <f>申込一覧表!BN48</f>
        <v/>
      </c>
      <c r="D776" s="140" t="str">
        <f>申込一覧表!AR48</f>
        <v/>
      </c>
      <c r="E776" s="137">
        <v>0</v>
      </c>
      <c r="F776" s="137">
        <v>0</v>
      </c>
      <c r="G776" s="140" t="str">
        <f>申込一覧表!BZ48</f>
        <v>999:99.99</v>
      </c>
    </row>
    <row r="777" spans="1:7" x14ac:dyDescent="0.15">
      <c r="A777" s="140" t="str">
        <f>IF(申込一覧表!X49="","",申込一覧表!AO49)</f>
        <v/>
      </c>
      <c r="B777" s="140" t="str">
        <f>申込一覧表!BC49</f>
        <v/>
      </c>
      <c r="C777" s="140" t="str">
        <f>申込一覧表!BN49</f>
        <v/>
      </c>
      <c r="D777" s="140" t="str">
        <f>申込一覧表!AR49</f>
        <v/>
      </c>
      <c r="E777" s="137">
        <v>0</v>
      </c>
      <c r="F777" s="137">
        <v>0</v>
      </c>
      <c r="G777" s="140" t="str">
        <f>申込一覧表!BZ49</f>
        <v>999:99.99</v>
      </c>
    </row>
    <row r="778" spans="1:7" x14ac:dyDescent="0.15">
      <c r="A778" s="140" t="str">
        <f>IF(申込一覧表!X50="","",申込一覧表!AO50)</f>
        <v/>
      </c>
      <c r="B778" s="140" t="str">
        <f>申込一覧表!BC50</f>
        <v/>
      </c>
      <c r="C778" s="140" t="str">
        <f>申込一覧表!BN50</f>
        <v/>
      </c>
      <c r="D778" s="140" t="str">
        <f>申込一覧表!AR50</f>
        <v/>
      </c>
      <c r="E778" s="137">
        <v>0</v>
      </c>
      <c r="F778" s="137">
        <v>0</v>
      </c>
      <c r="G778" s="140" t="str">
        <f>申込一覧表!BZ50</f>
        <v>999:99.99</v>
      </c>
    </row>
    <row r="779" spans="1:7" x14ac:dyDescent="0.15">
      <c r="A779" s="140" t="str">
        <f>IF(申込一覧表!X51="","",申込一覧表!AO51)</f>
        <v/>
      </c>
      <c r="B779" s="140" t="str">
        <f>申込一覧表!BC51</f>
        <v/>
      </c>
      <c r="C779" s="140" t="str">
        <f>申込一覧表!BN51</f>
        <v/>
      </c>
      <c r="D779" s="140" t="str">
        <f>申込一覧表!AR51</f>
        <v/>
      </c>
      <c r="E779" s="137">
        <v>0</v>
      </c>
      <c r="F779" s="137">
        <v>0</v>
      </c>
      <c r="G779" s="140" t="str">
        <f>申込一覧表!BZ51</f>
        <v>999:99.99</v>
      </c>
    </row>
    <row r="780" spans="1:7" x14ac:dyDescent="0.15">
      <c r="A780" s="140" t="str">
        <f>IF(申込一覧表!X52="","",申込一覧表!AO52)</f>
        <v/>
      </c>
      <c r="B780" s="140" t="str">
        <f>申込一覧表!BC52</f>
        <v/>
      </c>
      <c r="C780" s="140" t="str">
        <f>申込一覧表!BN52</f>
        <v/>
      </c>
      <c r="D780" s="140" t="str">
        <f>申込一覧表!AR52</f>
        <v/>
      </c>
      <c r="E780" s="137">
        <v>0</v>
      </c>
      <c r="F780" s="137">
        <v>0</v>
      </c>
      <c r="G780" s="140" t="str">
        <f>申込一覧表!BZ52</f>
        <v>999:99.99</v>
      </c>
    </row>
    <row r="781" spans="1:7" x14ac:dyDescent="0.15">
      <c r="A781" s="140" t="str">
        <f>IF(申込一覧表!X53="","",申込一覧表!AO53)</f>
        <v/>
      </c>
      <c r="B781" s="140" t="str">
        <f>申込一覧表!BC53</f>
        <v/>
      </c>
      <c r="C781" s="140" t="str">
        <f>申込一覧表!BN53</f>
        <v/>
      </c>
      <c r="D781" s="140" t="str">
        <f>申込一覧表!AR53</f>
        <v/>
      </c>
      <c r="E781" s="137">
        <v>0</v>
      </c>
      <c r="F781" s="137">
        <v>0</v>
      </c>
      <c r="G781" s="140" t="str">
        <f>申込一覧表!BZ53</f>
        <v>999:99.99</v>
      </c>
    </row>
    <row r="782" spans="1:7" x14ac:dyDescent="0.15">
      <c r="A782" s="140" t="str">
        <f>IF(申込一覧表!X54="","",申込一覧表!AO54)</f>
        <v/>
      </c>
      <c r="B782" s="140" t="str">
        <f>申込一覧表!BC54</f>
        <v/>
      </c>
      <c r="C782" s="140" t="str">
        <f>申込一覧表!BN54</f>
        <v/>
      </c>
      <c r="D782" s="140" t="str">
        <f>申込一覧表!AR54</f>
        <v/>
      </c>
      <c r="E782" s="137">
        <v>0</v>
      </c>
      <c r="F782" s="137">
        <v>0</v>
      </c>
      <c r="G782" s="140" t="str">
        <f>申込一覧表!BZ54</f>
        <v>999:99.99</v>
      </c>
    </row>
    <row r="783" spans="1:7" x14ac:dyDescent="0.15">
      <c r="A783" s="140" t="str">
        <f>IF(申込一覧表!X55="","",申込一覧表!AO55)</f>
        <v/>
      </c>
      <c r="B783" s="140" t="str">
        <f>申込一覧表!BC55</f>
        <v/>
      </c>
      <c r="C783" s="140" t="str">
        <f>申込一覧表!BN55</f>
        <v/>
      </c>
      <c r="D783" s="140" t="str">
        <f>申込一覧表!AR55</f>
        <v/>
      </c>
      <c r="E783" s="137">
        <v>0</v>
      </c>
      <c r="F783" s="137">
        <v>0</v>
      </c>
      <c r="G783" s="140" t="str">
        <f>申込一覧表!BZ55</f>
        <v>999:99.99</v>
      </c>
    </row>
    <row r="784" spans="1:7" x14ac:dyDescent="0.15">
      <c r="A784" s="140" t="str">
        <f>IF(申込一覧表!X56="","",申込一覧表!AO56)</f>
        <v/>
      </c>
      <c r="B784" s="140" t="str">
        <f>申込一覧表!BC56</f>
        <v/>
      </c>
      <c r="C784" s="140" t="str">
        <f>申込一覧表!BN56</f>
        <v/>
      </c>
      <c r="D784" s="140" t="str">
        <f>申込一覧表!AR56</f>
        <v/>
      </c>
      <c r="E784" s="137">
        <v>0</v>
      </c>
      <c r="F784" s="137">
        <v>0</v>
      </c>
      <c r="G784" s="140" t="str">
        <f>申込一覧表!BZ56</f>
        <v>999:99.99</v>
      </c>
    </row>
    <row r="785" spans="1:7" x14ac:dyDescent="0.15">
      <c r="A785" s="140" t="str">
        <f>IF(申込一覧表!X57="","",申込一覧表!AO57)</f>
        <v/>
      </c>
      <c r="B785" s="140" t="str">
        <f>申込一覧表!BC57</f>
        <v/>
      </c>
      <c r="C785" s="140" t="str">
        <f>申込一覧表!BN57</f>
        <v/>
      </c>
      <c r="D785" s="140" t="str">
        <f>申込一覧表!AR57</f>
        <v/>
      </c>
      <c r="E785" s="137">
        <v>0</v>
      </c>
      <c r="F785" s="137">
        <v>0</v>
      </c>
      <c r="G785" s="140" t="str">
        <f>申込一覧表!BZ57</f>
        <v>999:99.99</v>
      </c>
    </row>
    <row r="786" spans="1:7" x14ac:dyDescent="0.15">
      <c r="A786" s="140" t="str">
        <f>IF(申込一覧表!X58="","",申込一覧表!AO58)</f>
        <v/>
      </c>
      <c r="B786" s="140" t="str">
        <f>申込一覧表!BC58</f>
        <v/>
      </c>
      <c r="C786" s="140" t="str">
        <f>申込一覧表!BN58</f>
        <v/>
      </c>
      <c r="D786" s="140" t="str">
        <f>申込一覧表!AR58</f>
        <v/>
      </c>
      <c r="E786" s="137">
        <v>0</v>
      </c>
      <c r="F786" s="137">
        <v>0</v>
      </c>
      <c r="G786" s="140" t="str">
        <f>申込一覧表!BZ58</f>
        <v>999:99.99</v>
      </c>
    </row>
    <row r="787" spans="1:7" x14ac:dyDescent="0.15">
      <c r="A787" s="140" t="str">
        <f>IF(申込一覧表!X59="","",申込一覧表!AO59)</f>
        <v/>
      </c>
      <c r="B787" s="140" t="str">
        <f>申込一覧表!BC59</f>
        <v/>
      </c>
      <c r="C787" s="140" t="str">
        <f>申込一覧表!BN59</f>
        <v/>
      </c>
      <c r="D787" s="140" t="str">
        <f>申込一覧表!AR59</f>
        <v/>
      </c>
      <c r="E787" s="137">
        <v>0</v>
      </c>
      <c r="F787" s="137">
        <v>0</v>
      </c>
      <c r="G787" s="140" t="str">
        <f>申込一覧表!BZ59</f>
        <v>999:99.99</v>
      </c>
    </row>
    <row r="788" spans="1:7" x14ac:dyDescent="0.15">
      <c r="A788" s="140" t="str">
        <f>IF(申込一覧表!X60="","",申込一覧表!AO60)</f>
        <v/>
      </c>
      <c r="B788" s="140" t="str">
        <f>申込一覧表!BC60</f>
        <v/>
      </c>
      <c r="C788" s="140" t="str">
        <f>申込一覧表!BN60</f>
        <v/>
      </c>
      <c r="D788" s="140" t="str">
        <f>申込一覧表!AR60</f>
        <v/>
      </c>
      <c r="E788" s="137">
        <v>0</v>
      </c>
      <c r="F788" s="137">
        <v>0</v>
      </c>
      <c r="G788" s="140" t="str">
        <f>申込一覧表!BZ60</f>
        <v>999:99.99</v>
      </c>
    </row>
    <row r="789" spans="1:7" x14ac:dyDescent="0.15">
      <c r="A789" s="140" t="str">
        <f>IF(申込一覧表!X61="","",申込一覧表!AO61)</f>
        <v/>
      </c>
      <c r="B789" s="140" t="str">
        <f>申込一覧表!BC61</f>
        <v/>
      </c>
      <c r="C789" s="140" t="str">
        <f>申込一覧表!BN61</f>
        <v/>
      </c>
      <c r="D789" s="140" t="str">
        <f>申込一覧表!AR61</f>
        <v/>
      </c>
      <c r="E789" s="137">
        <v>0</v>
      </c>
      <c r="F789" s="137">
        <v>0</v>
      </c>
      <c r="G789" s="140" t="str">
        <f>申込一覧表!BZ61</f>
        <v>999:99.99</v>
      </c>
    </row>
    <row r="790" spans="1:7" x14ac:dyDescent="0.15">
      <c r="A790" s="140" t="str">
        <f>IF(申込一覧表!X62="","",申込一覧表!AO62)</f>
        <v/>
      </c>
      <c r="B790" s="140" t="str">
        <f>申込一覧表!BC62</f>
        <v/>
      </c>
      <c r="C790" s="140" t="str">
        <f>申込一覧表!BN62</f>
        <v/>
      </c>
      <c r="D790" s="140" t="str">
        <f>申込一覧表!AR62</f>
        <v/>
      </c>
      <c r="E790" s="137">
        <v>0</v>
      </c>
      <c r="F790" s="137">
        <v>0</v>
      </c>
      <c r="G790" s="140" t="str">
        <f>申込一覧表!BZ62</f>
        <v>999:99.99</v>
      </c>
    </row>
    <row r="791" spans="1:7" x14ac:dyDescent="0.15">
      <c r="A791" s="140" t="str">
        <f>IF(申込一覧表!X63="","",申込一覧表!AO63)</f>
        <v/>
      </c>
      <c r="B791" s="140" t="str">
        <f>申込一覧表!BC63</f>
        <v/>
      </c>
      <c r="C791" s="140" t="str">
        <f>申込一覧表!BN63</f>
        <v/>
      </c>
      <c r="D791" s="140" t="str">
        <f>申込一覧表!AR63</f>
        <v/>
      </c>
      <c r="E791" s="137">
        <v>0</v>
      </c>
      <c r="F791" s="137">
        <v>0</v>
      </c>
      <c r="G791" s="140" t="str">
        <f>申込一覧表!BZ63</f>
        <v>999:99.99</v>
      </c>
    </row>
    <row r="792" spans="1:7" x14ac:dyDescent="0.15">
      <c r="A792" s="140" t="str">
        <f>IF(申込一覧表!X64="","",申込一覧表!AO64)</f>
        <v/>
      </c>
      <c r="B792" s="140" t="str">
        <f>申込一覧表!BC64</f>
        <v/>
      </c>
      <c r="C792" s="140" t="str">
        <f>申込一覧表!BN64</f>
        <v/>
      </c>
      <c r="D792" s="140" t="str">
        <f>申込一覧表!AR64</f>
        <v/>
      </c>
      <c r="E792" s="137">
        <v>0</v>
      </c>
      <c r="F792" s="137">
        <v>0</v>
      </c>
      <c r="G792" s="140" t="str">
        <f>申込一覧表!BZ64</f>
        <v>999:99.99</v>
      </c>
    </row>
    <row r="793" spans="1:7" x14ac:dyDescent="0.15">
      <c r="A793" s="134" t="str">
        <f>IF(申込一覧表!X65="","",申込一覧表!AO65)</f>
        <v/>
      </c>
      <c r="B793" s="134" t="str">
        <f>申込一覧表!BC65</f>
        <v/>
      </c>
      <c r="C793" s="134" t="str">
        <f>申込一覧表!BN65</f>
        <v/>
      </c>
      <c r="D793" s="134" t="str">
        <f>申込一覧表!AR65</f>
        <v/>
      </c>
      <c r="E793" s="138">
        <v>0</v>
      </c>
      <c r="F793" s="138">
        <v>0</v>
      </c>
      <c r="G793" s="134" t="str">
        <f>申込一覧表!BZ65</f>
        <v>999:99.99</v>
      </c>
    </row>
    <row r="794" spans="1:7" x14ac:dyDescent="0.15">
      <c r="B794" s="140"/>
      <c r="C794" s="140"/>
      <c r="D794" s="140"/>
      <c r="E794" s="137"/>
      <c r="F794" s="137"/>
    </row>
    <row r="795" spans="1:7" x14ac:dyDescent="0.15">
      <c r="A795" s="134"/>
      <c r="B795" s="134"/>
      <c r="C795" s="134"/>
      <c r="D795" s="134"/>
      <c r="E795" s="138"/>
      <c r="F795" s="138"/>
      <c r="G795" s="134"/>
    </row>
    <row r="796" spans="1:7" x14ac:dyDescent="0.15">
      <c r="A796" s="141" t="str">
        <f>IF(申込一覧表!X68="","",申込一覧表!AO68)</f>
        <v/>
      </c>
      <c r="B796" s="140" t="str">
        <f>申込一覧表!BC68</f>
        <v/>
      </c>
      <c r="C796" s="140" t="str">
        <f>申込一覧表!BN68</f>
        <v/>
      </c>
      <c r="D796" s="140" t="str">
        <f>申込一覧表!AR68</f>
        <v/>
      </c>
      <c r="E796" s="137">
        <v>0</v>
      </c>
      <c r="F796" s="137">
        <v>5</v>
      </c>
      <c r="G796" t="str">
        <f>申込一覧表!BZ68</f>
        <v>999:99.99</v>
      </c>
    </row>
    <row r="797" spans="1:7" x14ac:dyDescent="0.15">
      <c r="A797" s="140" t="str">
        <f>IF(申込一覧表!X69="","",申込一覧表!AO69)</f>
        <v/>
      </c>
      <c r="B797" s="140" t="str">
        <f>申込一覧表!BC69</f>
        <v/>
      </c>
      <c r="C797" s="140" t="str">
        <f>申込一覧表!BN69</f>
        <v/>
      </c>
      <c r="D797" s="140" t="str">
        <f>申込一覧表!AR69</f>
        <v/>
      </c>
      <c r="E797" s="137">
        <v>0</v>
      </c>
      <c r="F797" s="137">
        <v>5</v>
      </c>
      <c r="G797" s="140" t="str">
        <f>申込一覧表!BZ69</f>
        <v>999:99.99</v>
      </c>
    </row>
    <row r="798" spans="1:7" x14ac:dyDescent="0.15">
      <c r="A798" s="140" t="str">
        <f>IF(申込一覧表!X70="","",申込一覧表!AO70)</f>
        <v/>
      </c>
      <c r="B798" s="140" t="str">
        <f>申込一覧表!BC70</f>
        <v/>
      </c>
      <c r="C798" s="140" t="str">
        <f>申込一覧表!BN70</f>
        <v/>
      </c>
      <c r="D798" s="140" t="str">
        <f>申込一覧表!AR70</f>
        <v/>
      </c>
      <c r="E798" s="137">
        <v>0</v>
      </c>
      <c r="F798" s="137">
        <v>5</v>
      </c>
      <c r="G798" s="140" t="str">
        <f>申込一覧表!BZ70</f>
        <v>999:99.99</v>
      </c>
    </row>
    <row r="799" spans="1:7" x14ac:dyDescent="0.15">
      <c r="A799" s="140" t="str">
        <f>IF(申込一覧表!X71="","",申込一覧表!AO71)</f>
        <v/>
      </c>
      <c r="B799" s="140" t="str">
        <f>申込一覧表!BC71</f>
        <v/>
      </c>
      <c r="C799" s="140" t="str">
        <f>申込一覧表!BN71</f>
        <v/>
      </c>
      <c r="D799" s="140" t="str">
        <f>申込一覧表!AR71</f>
        <v/>
      </c>
      <c r="E799" s="137">
        <v>0</v>
      </c>
      <c r="F799" s="137">
        <v>5</v>
      </c>
      <c r="G799" s="140" t="str">
        <f>申込一覧表!BZ71</f>
        <v>999:99.99</v>
      </c>
    </row>
    <row r="800" spans="1:7" x14ac:dyDescent="0.15">
      <c r="A800" s="140" t="str">
        <f>IF(申込一覧表!X72="","",申込一覧表!AO72)</f>
        <v/>
      </c>
      <c r="B800" s="140" t="str">
        <f>申込一覧表!BC72</f>
        <v/>
      </c>
      <c r="C800" s="140" t="str">
        <f>申込一覧表!BN72</f>
        <v/>
      </c>
      <c r="D800" s="140" t="str">
        <f>申込一覧表!AR72</f>
        <v/>
      </c>
      <c r="E800" s="137">
        <v>0</v>
      </c>
      <c r="F800" s="137">
        <v>5</v>
      </c>
      <c r="G800" s="140" t="str">
        <f>申込一覧表!BZ72</f>
        <v>999:99.99</v>
      </c>
    </row>
    <row r="801" spans="1:7" x14ac:dyDescent="0.15">
      <c r="A801" s="140" t="str">
        <f>IF(申込一覧表!X73="","",申込一覧表!AO73)</f>
        <v/>
      </c>
      <c r="B801" s="140" t="str">
        <f>申込一覧表!BC73</f>
        <v/>
      </c>
      <c r="C801" s="140" t="str">
        <f>申込一覧表!BN73</f>
        <v/>
      </c>
      <c r="D801" s="140" t="str">
        <f>申込一覧表!AR73</f>
        <v/>
      </c>
      <c r="E801" s="137">
        <v>0</v>
      </c>
      <c r="F801" s="137">
        <v>5</v>
      </c>
      <c r="G801" s="140" t="str">
        <f>申込一覧表!BZ73</f>
        <v>999:99.99</v>
      </c>
    </row>
    <row r="802" spans="1:7" x14ac:dyDescent="0.15">
      <c r="A802" s="140" t="str">
        <f>IF(申込一覧表!X74="","",申込一覧表!AO74)</f>
        <v/>
      </c>
      <c r="B802" s="140" t="str">
        <f>申込一覧表!BC74</f>
        <v/>
      </c>
      <c r="C802" s="140" t="str">
        <f>申込一覧表!BN74</f>
        <v/>
      </c>
      <c r="D802" s="140" t="str">
        <f>申込一覧表!AR74</f>
        <v/>
      </c>
      <c r="E802" s="137">
        <v>0</v>
      </c>
      <c r="F802" s="137">
        <v>5</v>
      </c>
      <c r="G802" s="140" t="str">
        <f>申込一覧表!BZ74</f>
        <v>999:99.99</v>
      </c>
    </row>
    <row r="803" spans="1:7" x14ac:dyDescent="0.15">
      <c r="A803" s="140" t="str">
        <f>IF(申込一覧表!X75="","",申込一覧表!AO75)</f>
        <v/>
      </c>
      <c r="B803" s="140" t="str">
        <f>申込一覧表!BC75</f>
        <v/>
      </c>
      <c r="C803" s="140" t="str">
        <f>申込一覧表!BN75</f>
        <v/>
      </c>
      <c r="D803" s="140" t="str">
        <f>申込一覧表!AR75</f>
        <v/>
      </c>
      <c r="E803" s="137">
        <v>0</v>
      </c>
      <c r="F803" s="137">
        <v>5</v>
      </c>
      <c r="G803" s="140" t="str">
        <f>申込一覧表!BZ75</f>
        <v>999:99.99</v>
      </c>
    </row>
    <row r="804" spans="1:7" x14ac:dyDescent="0.15">
      <c r="A804" s="140" t="str">
        <f>IF(申込一覧表!X76="","",申込一覧表!AO76)</f>
        <v/>
      </c>
      <c r="B804" s="140" t="str">
        <f>申込一覧表!BC76</f>
        <v/>
      </c>
      <c r="C804" s="140" t="str">
        <f>申込一覧表!BN76</f>
        <v/>
      </c>
      <c r="D804" s="140" t="str">
        <f>申込一覧表!AR76</f>
        <v/>
      </c>
      <c r="E804" s="137">
        <v>0</v>
      </c>
      <c r="F804" s="137">
        <v>5</v>
      </c>
      <c r="G804" s="140" t="str">
        <f>申込一覧表!BZ76</f>
        <v>999:99.99</v>
      </c>
    </row>
    <row r="805" spans="1:7" x14ac:dyDescent="0.15">
      <c r="A805" s="140" t="str">
        <f>IF(申込一覧表!X77="","",申込一覧表!AO77)</f>
        <v/>
      </c>
      <c r="B805" s="140" t="str">
        <f>申込一覧表!BC77</f>
        <v/>
      </c>
      <c r="C805" s="140" t="str">
        <f>申込一覧表!BN77</f>
        <v/>
      </c>
      <c r="D805" s="140" t="str">
        <f>申込一覧表!AR77</f>
        <v/>
      </c>
      <c r="E805" s="137">
        <v>0</v>
      </c>
      <c r="F805" s="137">
        <v>5</v>
      </c>
      <c r="G805" s="140" t="str">
        <f>申込一覧表!BZ77</f>
        <v>999:99.99</v>
      </c>
    </row>
    <row r="806" spans="1:7" x14ac:dyDescent="0.15">
      <c r="A806" s="140" t="str">
        <f>IF(申込一覧表!X78="","",申込一覧表!AO78)</f>
        <v/>
      </c>
      <c r="B806" s="140" t="str">
        <f>申込一覧表!BC78</f>
        <v/>
      </c>
      <c r="C806" s="140" t="str">
        <f>申込一覧表!BN78</f>
        <v/>
      </c>
      <c r="D806" s="140" t="str">
        <f>申込一覧表!AR78</f>
        <v/>
      </c>
      <c r="E806" s="137">
        <v>0</v>
      </c>
      <c r="F806" s="137">
        <v>5</v>
      </c>
      <c r="G806" s="140" t="str">
        <f>申込一覧表!BZ78</f>
        <v>999:99.99</v>
      </c>
    </row>
    <row r="807" spans="1:7" x14ac:dyDescent="0.15">
      <c r="A807" s="140" t="str">
        <f>IF(申込一覧表!X79="","",申込一覧表!AO79)</f>
        <v/>
      </c>
      <c r="B807" s="140" t="str">
        <f>申込一覧表!BC79</f>
        <v/>
      </c>
      <c r="C807" s="140" t="str">
        <f>申込一覧表!BN79</f>
        <v/>
      </c>
      <c r="D807" s="140" t="str">
        <f>申込一覧表!AR79</f>
        <v/>
      </c>
      <c r="E807" s="137">
        <v>0</v>
      </c>
      <c r="F807" s="137">
        <v>5</v>
      </c>
      <c r="G807" s="140" t="str">
        <f>申込一覧表!BZ79</f>
        <v>999:99.99</v>
      </c>
    </row>
    <row r="808" spans="1:7" x14ac:dyDescent="0.15">
      <c r="A808" s="140" t="str">
        <f>IF(申込一覧表!X80="","",申込一覧表!AO80)</f>
        <v/>
      </c>
      <c r="B808" s="140" t="str">
        <f>申込一覧表!BC80</f>
        <v/>
      </c>
      <c r="C808" s="140" t="str">
        <f>申込一覧表!BN80</f>
        <v/>
      </c>
      <c r="D808" s="140" t="str">
        <f>申込一覧表!AR80</f>
        <v/>
      </c>
      <c r="E808" s="137">
        <v>0</v>
      </c>
      <c r="F808" s="137">
        <v>5</v>
      </c>
      <c r="G808" s="140" t="str">
        <f>申込一覧表!BZ80</f>
        <v>999:99.99</v>
      </c>
    </row>
    <row r="809" spans="1:7" x14ac:dyDescent="0.15">
      <c r="A809" s="140" t="str">
        <f>IF(申込一覧表!X81="","",申込一覧表!AO81)</f>
        <v/>
      </c>
      <c r="B809" s="140" t="str">
        <f>申込一覧表!BC81</f>
        <v/>
      </c>
      <c r="C809" s="140" t="str">
        <f>申込一覧表!BN81</f>
        <v/>
      </c>
      <c r="D809" s="140" t="str">
        <f>申込一覧表!AR81</f>
        <v/>
      </c>
      <c r="E809" s="137">
        <v>0</v>
      </c>
      <c r="F809" s="137">
        <v>5</v>
      </c>
      <c r="G809" s="140" t="str">
        <f>申込一覧表!BZ81</f>
        <v>999:99.99</v>
      </c>
    </row>
    <row r="810" spans="1:7" x14ac:dyDescent="0.15">
      <c r="A810" s="140" t="str">
        <f>IF(申込一覧表!X82="","",申込一覧表!AO82)</f>
        <v/>
      </c>
      <c r="B810" s="140" t="str">
        <f>申込一覧表!BC82</f>
        <v/>
      </c>
      <c r="C810" s="140" t="str">
        <f>申込一覧表!BN82</f>
        <v/>
      </c>
      <c r="D810" s="140" t="str">
        <f>申込一覧表!AR82</f>
        <v/>
      </c>
      <c r="E810" s="137">
        <v>0</v>
      </c>
      <c r="F810" s="137">
        <v>5</v>
      </c>
      <c r="G810" s="140" t="str">
        <f>申込一覧表!BZ82</f>
        <v>999:99.99</v>
      </c>
    </row>
    <row r="811" spans="1:7" x14ac:dyDescent="0.15">
      <c r="A811" s="140" t="str">
        <f>IF(申込一覧表!X83="","",申込一覧表!AO83)</f>
        <v/>
      </c>
      <c r="B811" s="140" t="str">
        <f>申込一覧表!BC83</f>
        <v/>
      </c>
      <c r="C811" s="140" t="str">
        <f>申込一覧表!BN83</f>
        <v/>
      </c>
      <c r="D811" s="140" t="str">
        <f>申込一覧表!AR83</f>
        <v/>
      </c>
      <c r="E811" s="137">
        <v>0</v>
      </c>
      <c r="F811" s="137">
        <v>5</v>
      </c>
      <c r="G811" s="140" t="str">
        <f>申込一覧表!BZ83</f>
        <v>999:99.99</v>
      </c>
    </row>
    <row r="812" spans="1:7" x14ac:dyDescent="0.15">
      <c r="A812" s="140" t="str">
        <f>IF(申込一覧表!X84="","",申込一覧表!AO84)</f>
        <v/>
      </c>
      <c r="B812" s="140" t="str">
        <f>申込一覧表!BC84</f>
        <v/>
      </c>
      <c r="C812" s="140" t="str">
        <f>申込一覧表!BN84</f>
        <v/>
      </c>
      <c r="D812" s="140" t="str">
        <f>申込一覧表!AR84</f>
        <v/>
      </c>
      <c r="E812" s="137">
        <v>0</v>
      </c>
      <c r="F812" s="137">
        <v>5</v>
      </c>
      <c r="G812" s="140" t="str">
        <f>申込一覧表!BZ84</f>
        <v>999:99.99</v>
      </c>
    </row>
    <row r="813" spans="1:7" x14ac:dyDescent="0.15">
      <c r="A813" s="140" t="str">
        <f>IF(申込一覧表!X85="","",申込一覧表!AO85)</f>
        <v/>
      </c>
      <c r="B813" s="140" t="str">
        <f>申込一覧表!BC85</f>
        <v/>
      </c>
      <c r="C813" s="140" t="str">
        <f>申込一覧表!BN85</f>
        <v/>
      </c>
      <c r="D813" s="140" t="str">
        <f>申込一覧表!AR85</f>
        <v/>
      </c>
      <c r="E813" s="137">
        <v>0</v>
      </c>
      <c r="F813" s="137">
        <v>5</v>
      </c>
      <c r="G813" s="140" t="str">
        <f>申込一覧表!BZ85</f>
        <v>999:99.99</v>
      </c>
    </row>
    <row r="814" spans="1:7" x14ac:dyDescent="0.15">
      <c r="A814" s="140" t="str">
        <f>IF(申込一覧表!X86="","",申込一覧表!AO86)</f>
        <v/>
      </c>
      <c r="B814" s="140" t="str">
        <f>申込一覧表!BC86</f>
        <v/>
      </c>
      <c r="C814" s="140" t="str">
        <f>申込一覧表!BN86</f>
        <v/>
      </c>
      <c r="D814" s="140" t="str">
        <f>申込一覧表!AR86</f>
        <v/>
      </c>
      <c r="E814" s="137">
        <v>0</v>
      </c>
      <c r="F814" s="137">
        <v>5</v>
      </c>
      <c r="G814" s="140" t="str">
        <f>申込一覧表!BZ86</f>
        <v>999:99.99</v>
      </c>
    </row>
    <row r="815" spans="1:7" x14ac:dyDescent="0.15">
      <c r="A815" s="140" t="str">
        <f>IF(申込一覧表!X87="","",申込一覧表!AO87)</f>
        <v/>
      </c>
      <c r="B815" s="140" t="str">
        <f>申込一覧表!BC87</f>
        <v/>
      </c>
      <c r="C815" s="140" t="str">
        <f>申込一覧表!BN87</f>
        <v/>
      </c>
      <c r="D815" s="140" t="str">
        <f>申込一覧表!AR87</f>
        <v/>
      </c>
      <c r="E815" s="137">
        <v>0</v>
      </c>
      <c r="F815" s="137">
        <v>5</v>
      </c>
      <c r="G815" s="140" t="str">
        <f>申込一覧表!BZ87</f>
        <v>999:99.99</v>
      </c>
    </row>
    <row r="816" spans="1:7" x14ac:dyDescent="0.15">
      <c r="A816" s="140" t="str">
        <f>IF(申込一覧表!X88="","",申込一覧表!AO88)</f>
        <v/>
      </c>
      <c r="B816" s="140" t="str">
        <f>申込一覧表!BC88</f>
        <v/>
      </c>
      <c r="C816" s="140" t="str">
        <f>申込一覧表!BN88</f>
        <v/>
      </c>
      <c r="D816" s="140" t="str">
        <f>申込一覧表!AR88</f>
        <v/>
      </c>
      <c r="E816" s="137">
        <v>0</v>
      </c>
      <c r="F816" s="137">
        <v>5</v>
      </c>
      <c r="G816" s="140" t="str">
        <f>申込一覧表!BZ88</f>
        <v>999:99.99</v>
      </c>
    </row>
    <row r="817" spans="1:7" x14ac:dyDescent="0.15">
      <c r="A817" s="140" t="str">
        <f>IF(申込一覧表!X89="","",申込一覧表!AO89)</f>
        <v/>
      </c>
      <c r="B817" s="140" t="str">
        <f>申込一覧表!BC89</f>
        <v/>
      </c>
      <c r="C817" s="140" t="str">
        <f>申込一覧表!BN89</f>
        <v/>
      </c>
      <c r="D817" s="140" t="str">
        <f>申込一覧表!AR89</f>
        <v/>
      </c>
      <c r="E817" s="137">
        <v>0</v>
      </c>
      <c r="F817" s="137">
        <v>5</v>
      </c>
      <c r="G817" s="140" t="str">
        <f>申込一覧表!BZ89</f>
        <v>999:99.99</v>
      </c>
    </row>
    <row r="818" spans="1:7" x14ac:dyDescent="0.15">
      <c r="A818" s="140" t="str">
        <f>IF(申込一覧表!X90="","",申込一覧表!AO90)</f>
        <v/>
      </c>
      <c r="B818" s="140" t="str">
        <f>申込一覧表!BC90</f>
        <v/>
      </c>
      <c r="C818" s="140" t="str">
        <f>申込一覧表!BN90</f>
        <v/>
      </c>
      <c r="D818" s="140" t="str">
        <f>申込一覧表!AR90</f>
        <v/>
      </c>
      <c r="E818" s="137">
        <v>0</v>
      </c>
      <c r="F818" s="137">
        <v>5</v>
      </c>
      <c r="G818" s="140" t="str">
        <f>申込一覧表!BZ90</f>
        <v>999:99.99</v>
      </c>
    </row>
    <row r="819" spans="1:7" x14ac:dyDescent="0.15">
      <c r="A819" s="140" t="str">
        <f>IF(申込一覧表!X91="","",申込一覧表!AO91)</f>
        <v/>
      </c>
      <c r="B819" s="140" t="str">
        <f>申込一覧表!BC91</f>
        <v/>
      </c>
      <c r="C819" s="140" t="str">
        <f>申込一覧表!BN91</f>
        <v/>
      </c>
      <c r="D819" s="140" t="str">
        <f>申込一覧表!AR91</f>
        <v/>
      </c>
      <c r="E819" s="137">
        <v>0</v>
      </c>
      <c r="F819" s="137">
        <v>5</v>
      </c>
      <c r="G819" s="140" t="str">
        <f>申込一覧表!BZ91</f>
        <v>999:99.99</v>
      </c>
    </row>
    <row r="820" spans="1:7" x14ac:dyDescent="0.15">
      <c r="A820" s="140" t="str">
        <f>IF(申込一覧表!X92="","",申込一覧表!AO92)</f>
        <v/>
      </c>
      <c r="B820" s="140" t="str">
        <f>申込一覧表!BC92</f>
        <v/>
      </c>
      <c r="C820" s="140" t="str">
        <f>申込一覧表!BN92</f>
        <v/>
      </c>
      <c r="D820" s="140" t="str">
        <f>申込一覧表!AR92</f>
        <v/>
      </c>
      <c r="E820" s="137">
        <v>0</v>
      </c>
      <c r="F820" s="137">
        <v>5</v>
      </c>
      <c r="G820" s="140" t="str">
        <f>申込一覧表!BZ92</f>
        <v>999:99.99</v>
      </c>
    </row>
    <row r="821" spans="1:7" x14ac:dyDescent="0.15">
      <c r="A821" s="140" t="str">
        <f>IF(申込一覧表!X93="","",申込一覧表!AO93)</f>
        <v/>
      </c>
      <c r="B821" s="140" t="str">
        <f>申込一覧表!BC93</f>
        <v/>
      </c>
      <c r="C821" s="140" t="str">
        <f>申込一覧表!BN93</f>
        <v/>
      </c>
      <c r="D821" s="140" t="str">
        <f>申込一覧表!AR93</f>
        <v/>
      </c>
      <c r="E821" s="137">
        <v>0</v>
      </c>
      <c r="F821" s="137">
        <v>5</v>
      </c>
      <c r="G821" s="140" t="str">
        <f>申込一覧表!BZ93</f>
        <v>999:99.99</v>
      </c>
    </row>
    <row r="822" spans="1:7" x14ac:dyDescent="0.15">
      <c r="A822" s="140" t="str">
        <f>IF(申込一覧表!X94="","",申込一覧表!AO94)</f>
        <v/>
      </c>
      <c r="B822" s="140" t="str">
        <f>申込一覧表!BC94</f>
        <v/>
      </c>
      <c r="C822" s="140" t="str">
        <f>申込一覧表!BN94</f>
        <v/>
      </c>
      <c r="D822" s="140" t="str">
        <f>申込一覧表!AR94</f>
        <v/>
      </c>
      <c r="E822" s="137">
        <v>0</v>
      </c>
      <c r="F822" s="137">
        <v>5</v>
      </c>
      <c r="G822" s="140" t="str">
        <f>申込一覧表!BZ94</f>
        <v>999:99.99</v>
      </c>
    </row>
    <row r="823" spans="1:7" x14ac:dyDescent="0.15">
      <c r="A823" s="140" t="str">
        <f>IF(申込一覧表!X95="","",申込一覧表!AO95)</f>
        <v/>
      </c>
      <c r="B823" s="140" t="str">
        <f>申込一覧表!BC95</f>
        <v/>
      </c>
      <c r="C823" s="140" t="str">
        <f>申込一覧表!BN95</f>
        <v/>
      </c>
      <c r="D823" s="140" t="str">
        <f>申込一覧表!AR95</f>
        <v/>
      </c>
      <c r="E823" s="137">
        <v>0</v>
      </c>
      <c r="F823" s="137">
        <v>5</v>
      </c>
      <c r="G823" s="140" t="str">
        <f>申込一覧表!BZ95</f>
        <v>999:99.99</v>
      </c>
    </row>
    <row r="824" spans="1:7" x14ac:dyDescent="0.15">
      <c r="A824" s="140" t="str">
        <f>IF(申込一覧表!X96="","",申込一覧表!AO96)</f>
        <v/>
      </c>
      <c r="B824" s="140" t="str">
        <f>申込一覧表!BC96</f>
        <v/>
      </c>
      <c r="C824" s="140" t="str">
        <f>申込一覧表!BN96</f>
        <v/>
      </c>
      <c r="D824" s="140" t="str">
        <f>申込一覧表!AR96</f>
        <v/>
      </c>
      <c r="E824" s="137">
        <v>0</v>
      </c>
      <c r="F824" s="137">
        <v>5</v>
      </c>
      <c r="G824" s="140" t="str">
        <f>申込一覧表!BZ96</f>
        <v>999:99.99</v>
      </c>
    </row>
    <row r="825" spans="1:7" x14ac:dyDescent="0.15">
      <c r="A825" s="140" t="str">
        <f>IF(申込一覧表!X97="","",申込一覧表!AO97)</f>
        <v/>
      </c>
      <c r="B825" s="140" t="str">
        <f>申込一覧表!BC97</f>
        <v/>
      </c>
      <c r="C825" s="140" t="str">
        <f>申込一覧表!BN97</f>
        <v/>
      </c>
      <c r="D825" s="140" t="str">
        <f>申込一覧表!AR97</f>
        <v/>
      </c>
      <c r="E825" s="137">
        <v>0</v>
      </c>
      <c r="F825" s="137">
        <v>5</v>
      </c>
      <c r="G825" s="140" t="str">
        <f>申込一覧表!BZ97</f>
        <v>999:99.99</v>
      </c>
    </row>
    <row r="826" spans="1:7" x14ac:dyDescent="0.15">
      <c r="A826" s="140" t="str">
        <f>IF(申込一覧表!X98="","",申込一覧表!AO98)</f>
        <v/>
      </c>
      <c r="B826" s="140" t="str">
        <f>申込一覧表!BC98</f>
        <v/>
      </c>
      <c r="C826" s="140" t="str">
        <f>申込一覧表!BN98</f>
        <v/>
      </c>
      <c r="D826" s="140" t="str">
        <f>申込一覧表!AR98</f>
        <v/>
      </c>
      <c r="E826" s="137">
        <v>0</v>
      </c>
      <c r="F826" s="137">
        <v>5</v>
      </c>
      <c r="G826" s="140" t="str">
        <f>申込一覧表!BZ98</f>
        <v>999:99.99</v>
      </c>
    </row>
    <row r="827" spans="1:7" x14ac:dyDescent="0.15">
      <c r="A827" s="140" t="str">
        <f>IF(申込一覧表!X99="","",申込一覧表!AO99)</f>
        <v/>
      </c>
      <c r="B827" s="140" t="str">
        <f>申込一覧表!BC99</f>
        <v/>
      </c>
      <c r="C827" s="140" t="str">
        <f>申込一覧表!BN99</f>
        <v/>
      </c>
      <c r="D827" s="140" t="str">
        <f>申込一覧表!AR99</f>
        <v/>
      </c>
      <c r="E827" s="137">
        <v>0</v>
      </c>
      <c r="F827" s="137">
        <v>5</v>
      </c>
      <c r="G827" s="140" t="str">
        <f>申込一覧表!BZ99</f>
        <v>999:99.99</v>
      </c>
    </row>
    <row r="828" spans="1:7" x14ac:dyDescent="0.15">
      <c r="A828" s="140" t="str">
        <f>IF(申込一覧表!X100="","",申込一覧表!AO100)</f>
        <v/>
      </c>
      <c r="B828" s="140" t="str">
        <f>申込一覧表!BC100</f>
        <v/>
      </c>
      <c r="C828" s="140" t="str">
        <f>申込一覧表!BN100</f>
        <v/>
      </c>
      <c r="D828" s="140" t="str">
        <f>申込一覧表!AR100</f>
        <v/>
      </c>
      <c r="E828" s="137">
        <v>0</v>
      </c>
      <c r="F828" s="137">
        <v>5</v>
      </c>
      <c r="G828" s="140" t="str">
        <f>申込一覧表!BZ100</f>
        <v>999:99.99</v>
      </c>
    </row>
    <row r="829" spans="1:7" x14ac:dyDescent="0.15">
      <c r="A829" s="140" t="str">
        <f>IF(申込一覧表!X101="","",申込一覧表!AO101)</f>
        <v/>
      </c>
      <c r="B829" s="140" t="str">
        <f>申込一覧表!BC101</f>
        <v/>
      </c>
      <c r="C829" s="140" t="str">
        <f>申込一覧表!BN101</f>
        <v/>
      </c>
      <c r="D829" s="140" t="str">
        <f>申込一覧表!AR101</f>
        <v/>
      </c>
      <c r="E829" s="137">
        <v>0</v>
      </c>
      <c r="F829" s="137">
        <v>5</v>
      </c>
      <c r="G829" s="140" t="str">
        <f>申込一覧表!BZ101</f>
        <v>999:99.99</v>
      </c>
    </row>
    <row r="830" spans="1:7" x14ac:dyDescent="0.15">
      <c r="A830" s="140" t="str">
        <f>IF(申込一覧表!X102="","",申込一覧表!AO102)</f>
        <v/>
      </c>
      <c r="B830" s="140" t="str">
        <f>申込一覧表!BC102</f>
        <v/>
      </c>
      <c r="C830" s="140" t="str">
        <f>申込一覧表!BN102</f>
        <v/>
      </c>
      <c r="D830" s="140" t="str">
        <f>申込一覧表!AR102</f>
        <v/>
      </c>
      <c r="E830" s="137">
        <v>0</v>
      </c>
      <c r="F830" s="137">
        <v>5</v>
      </c>
      <c r="G830" s="140" t="str">
        <f>申込一覧表!BZ102</f>
        <v>999:99.99</v>
      </c>
    </row>
    <row r="831" spans="1:7" x14ac:dyDescent="0.15">
      <c r="A831" s="140" t="str">
        <f>IF(申込一覧表!X103="","",申込一覧表!AO103)</f>
        <v/>
      </c>
      <c r="B831" s="140" t="str">
        <f>申込一覧表!BC103</f>
        <v/>
      </c>
      <c r="C831" s="140" t="str">
        <f>申込一覧表!BN103</f>
        <v/>
      </c>
      <c r="D831" s="140" t="str">
        <f>申込一覧表!AR103</f>
        <v/>
      </c>
      <c r="E831" s="137">
        <v>0</v>
      </c>
      <c r="F831" s="137">
        <v>5</v>
      </c>
      <c r="G831" s="140" t="str">
        <f>申込一覧表!BZ103</f>
        <v>999:99.99</v>
      </c>
    </row>
    <row r="832" spans="1:7" x14ac:dyDescent="0.15">
      <c r="A832" s="140" t="str">
        <f>IF(申込一覧表!X104="","",申込一覧表!AO104)</f>
        <v/>
      </c>
      <c r="B832" s="140" t="str">
        <f>申込一覧表!BC104</f>
        <v/>
      </c>
      <c r="C832" s="140" t="str">
        <f>申込一覧表!BN104</f>
        <v/>
      </c>
      <c r="D832" s="140" t="str">
        <f>申込一覧表!AR104</f>
        <v/>
      </c>
      <c r="E832" s="137">
        <v>0</v>
      </c>
      <c r="F832" s="137">
        <v>5</v>
      </c>
      <c r="G832" s="140" t="str">
        <f>申込一覧表!BZ104</f>
        <v>999:99.99</v>
      </c>
    </row>
    <row r="833" spans="1:7" x14ac:dyDescent="0.15">
      <c r="A833" s="140" t="str">
        <f>IF(申込一覧表!X105="","",申込一覧表!AO105)</f>
        <v/>
      </c>
      <c r="B833" s="140" t="str">
        <f>申込一覧表!BC105</f>
        <v/>
      </c>
      <c r="C833" s="140" t="str">
        <f>申込一覧表!BN105</f>
        <v/>
      </c>
      <c r="D833" s="140" t="str">
        <f>申込一覧表!AR105</f>
        <v/>
      </c>
      <c r="E833" s="137">
        <v>0</v>
      </c>
      <c r="F833" s="137">
        <v>5</v>
      </c>
      <c r="G833" s="140" t="str">
        <f>申込一覧表!BZ105</f>
        <v>999:99.99</v>
      </c>
    </row>
    <row r="834" spans="1:7" x14ac:dyDescent="0.15">
      <c r="A834" s="140" t="str">
        <f>IF(申込一覧表!X106="","",申込一覧表!AO106)</f>
        <v/>
      </c>
      <c r="B834" s="140" t="str">
        <f>申込一覧表!BC106</f>
        <v/>
      </c>
      <c r="C834" s="140" t="str">
        <f>申込一覧表!BN106</f>
        <v/>
      </c>
      <c r="D834" s="140" t="str">
        <f>申込一覧表!AR106</f>
        <v/>
      </c>
      <c r="E834" s="137">
        <v>0</v>
      </c>
      <c r="F834" s="137">
        <v>5</v>
      </c>
      <c r="G834" s="140" t="str">
        <f>申込一覧表!BZ106</f>
        <v>999:99.99</v>
      </c>
    </row>
    <row r="835" spans="1:7" x14ac:dyDescent="0.15">
      <c r="A835" s="140" t="str">
        <f>IF(申込一覧表!X107="","",申込一覧表!AO107)</f>
        <v/>
      </c>
      <c r="B835" s="140" t="str">
        <f>申込一覧表!BC107</f>
        <v/>
      </c>
      <c r="C835" s="140" t="str">
        <f>申込一覧表!BN107</f>
        <v/>
      </c>
      <c r="D835" s="140" t="str">
        <f>申込一覧表!AR107</f>
        <v/>
      </c>
      <c r="E835" s="137">
        <v>0</v>
      </c>
      <c r="F835" s="137">
        <v>5</v>
      </c>
      <c r="G835" s="140" t="str">
        <f>申込一覧表!BZ107</f>
        <v>999:99.99</v>
      </c>
    </row>
    <row r="836" spans="1:7" x14ac:dyDescent="0.15">
      <c r="A836" s="140" t="str">
        <f>IF(申込一覧表!X108="","",申込一覧表!AO108)</f>
        <v/>
      </c>
      <c r="B836" s="140" t="str">
        <f>申込一覧表!BC108</f>
        <v/>
      </c>
      <c r="C836" s="140" t="str">
        <f>申込一覧表!BN108</f>
        <v/>
      </c>
      <c r="D836" s="140" t="str">
        <f>申込一覧表!AR108</f>
        <v/>
      </c>
      <c r="E836" s="137">
        <v>0</v>
      </c>
      <c r="F836" s="137">
        <v>5</v>
      </c>
      <c r="G836" s="140" t="str">
        <f>申込一覧表!BZ108</f>
        <v>999:99.99</v>
      </c>
    </row>
    <row r="837" spans="1:7" x14ac:dyDescent="0.15">
      <c r="A837" s="140" t="str">
        <f>IF(申込一覧表!X109="","",申込一覧表!AO109)</f>
        <v/>
      </c>
      <c r="B837" s="140" t="str">
        <f>申込一覧表!BC109</f>
        <v/>
      </c>
      <c r="C837" s="140" t="str">
        <f>申込一覧表!BN109</f>
        <v/>
      </c>
      <c r="D837" s="140" t="str">
        <f>申込一覧表!AR109</f>
        <v/>
      </c>
      <c r="E837" s="137">
        <v>0</v>
      </c>
      <c r="F837" s="137">
        <v>5</v>
      </c>
      <c r="G837" s="140" t="str">
        <f>申込一覧表!BZ109</f>
        <v>999:99.99</v>
      </c>
    </row>
    <row r="838" spans="1:7" x14ac:dyDescent="0.15">
      <c r="A838" s="140" t="str">
        <f>IF(申込一覧表!X110="","",申込一覧表!AO110)</f>
        <v/>
      </c>
      <c r="B838" s="140" t="str">
        <f>申込一覧表!BC110</f>
        <v/>
      </c>
      <c r="C838" s="140" t="str">
        <f>申込一覧表!BN110</f>
        <v/>
      </c>
      <c r="D838" s="140" t="str">
        <f>申込一覧表!AR110</f>
        <v/>
      </c>
      <c r="E838" s="137">
        <v>0</v>
      </c>
      <c r="F838" s="137">
        <v>5</v>
      </c>
      <c r="G838" s="140" t="str">
        <f>申込一覧表!BZ110</f>
        <v>999:99.99</v>
      </c>
    </row>
    <row r="839" spans="1:7" x14ac:dyDescent="0.15">
      <c r="A839" s="140" t="str">
        <f>IF(申込一覧表!X111="","",申込一覧表!AO111)</f>
        <v/>
      </c>
      <c r="B839" s="140" t="str">
        <f>申込一覧表!BC111</f>
        <v/>
      </c>
      <c r="C839" s="140" t="str">
        <f>申込一覧表!BN111</f>
        <v/>
      </c>
      <c r="D839" s="140" t="str">
        <f>申込一覧表!AR111</f>
        <v/>
      </c>
      <c r="E839" s="137">
        <v>0</v>
      </c>
      <c r="F839" s="137">
        <v>5</v>
      </c>
      <c r="G839" s="140" t="str">
        <f>申込一覧表!BZ111</f>
        <v>999:99.99</v>
      </c>
    </row>
    <row r="840" spans="1:7" x14ac:dyDescent="0.15">
      <c r="A840" s="140" t="str">
        <f>IF(申込一覧表!X112="","",申込一覧表!AO112)</f>
        <v/>
      </c>
      <c r="B840" s="140" t="str">
        <f>申込一覧表!BC112</f>
        <v/>
      </c>
      <c r="C840" s="140" t="str">
        <f>申込一覧表!BN112</f>
        <v/>
      </c>
      <c r="D840" s="140" t="str">
        <f>申込一覧表!AR112</f>
        <v/>
      </c>
      <c r="E840" s="137">
        <v>0</v>
      </c>
      <c r="F840" s="137">
        <v>5</v>
      </c>
      <c r="G840" s="140" t="str">
        <f>申込一覧表!BZ112</f>
        <v>999:99.99</v>
      </c>
    </row>
    <row r="841" spans="1:7" x14ac:dyDescent="0.15">
      <c r="A841" s="140" t="str">
        <f>IF(申込一覧表!X113="","",申込一覧表!AO113)</f>
        <v/>
      </c>
      <c r="B841" s="140" t="str">
        <f>申込一覧表!BC113</f>
        <v/>
      </c>
      <c r="C841" s="140" t="str">
        <f>申込一覧表!BN113</f>
        <v/>
      </c>
      <c r="D841" s="140" t="str">
        <f>申込一覧表!AR113</f>
        <v/>
      </c>
      <c r="E841" s="137">
        <v>0</v>
      </c>
      <c r="F841" s="137">
        <v>5</v>
      </c>
      <c r="G841" s="140" t="str">
        <f>申込一覧表!BZ113</f>
        <v>999:99.99</v>
      </c>
    </row>
    <row r="842" spans="1:7" x14ac:dyDescent="0.15">
      <c r="A842" s="140" t="str">
        <f>IF(申込一覧表!X114="","",申込一覧表!AO114)</f>
        <v/>
      </c>
      <c r="B842" s="140" t="str">
        <f>申込一覧表!BC114</f>
        <v/>
      </c>
      <c r="C842" s="140" t="str">
        <f>申込一覧表!BN114</f>
        <v/>
      </c>
      <c r="D842" s="140" t="str">
        <f>申込一覧表!AR114</f>
        <v/>
      </c>
      <c r="E842" s="137">
        <v>0</v>
      </c>
      <c r="F842" s="137">
        <v>5</v>
      </c>
      <c r="G842" s="140" t="str">
        <f>申込一覧表!BZ114</f>
        <v>999:99.99</v>
      </c>
    </row>
    <row r="843" spans="1:7" x14ac:dyDescent="0.15">
      <c r="A843" s="140" t="str">
        <f>IF(申込一覧表!X115="","",申込一覧表!AO115)</f>
        <v/>
      </c>
      <c r="B843" s="140" t="str">
        <f>申込一覧表!BC115</f>
        <v/>
      </c>
      <c r="C843" s="140" t="str">
        <f>申込一覧表!BN115</f>
        <v/>
      </c>
      <c r="D843" s="140" t="str">
        <f>申込一覧表!AR115</f>
        <v/>
      </c>
      <c r="E843" s="137">
        <v>0</v>
      </c>
      <c r="F843" s="137">
        <v>5</v>
      </c>
      <c r="G843" s="140" t="str">
        <f>申込一覧表!BZ115</f>
        <v>999:99.99</v>
      </c>
    </row>
    <row r="844" spans="1:7" x14ac:dyDescent="0.15">
      <c r="A844" s="140" t="str">
        <f>IF(申込一覧表!X116="","",申込一覧表!AO116)</f>
        <v/>
      </c>
      <c r="B844" s="140" t="str">
        <f>申込一覧表!BC116</f>
        <v/>
      </c>
      <c r="C844" s="140" t="str">
        <f>申込一覧表!BN116</f>
        <v/>
      </c>
      <c r="D844" s="140" t="str">
        <f>申込一覧表!AR116</f>
        <v/>
      </c>
      <c r="E844" s="137">
        <v>0</v>
      </c>
      <c r="F844" s="137">
        <v>5</v>
      </c>
      <c r="G844" s="140" t="str">
        <f>申込一覧表!BZ116</f>
        <v>999:99.99</v>
      </c>
    </row>
    <row r="845" spans="1:7" x14ac:dyDescent="0.15">
      <c r="A845" s="140" t="str">
        <f>IF(申込一覧表!X117="","",申込一覧表!AO117)</f>
        <v/>
      </c>
      <c r="B845" s="140" t="str">
        <f>申込一覧表!BC117</f>
        <v/>
      </c>
      <c r="C845" s="140" t="str">
        <f>申込一覧表!BN117</f>
        <v/>
      </c>
      <c r="D845" s="140" t="str">
        <f>申込一覧表!AR117</f>
        <v/>
      </c>
      <c r="E845" s="137">
        <v>0</v>
      </c>
      <c r="F845" s="137">
        <v>5</v>
      </c>
      <c r="G845" s="140" t="str">
        <f>申込一覧表!BZ117</f>
        <v>999:99.99</v>
      </c>
    </row>
    <row r="846" spans="1:7" x14ac:dyDescent="0.15">
      <c r="A846" s="140" t="str">
        <f>IF(申込一覧表!X118="","",申込一覧表!AO118)</f>
        <v/>
      </c>
      <c r="B846" s="140" t="str">
        <f>申込一覧表!BC118</f>
        <v/>
      </c>
      <c r="C846" s="140" t="str">
        <f>申込一覧表!BN118</f>
        <v/>
      </c>
      <c r="D846" s="140" t="str">
        <f>申込一覧表!AR118</f>
        <v/>
      </c>
      <c r="E846" s="137">
        <v>0</v>
      </c>
      <c r="F846" s="137">
        <v>5</v>
      </c>
      <c r="G846" s="140" t="str">
        <f>申込一覧表!BZ118</f>
        <v>999:99.99</v>
      </c>
    </row>
    <row r="847" spans="1:7" x14ac:dyDescent="0.15">
      <c r="A847" s="140" t="str">
        <f>IF(申込一覧表!X119="","",申込一覧表!AO119)</f>
        <v/>
      </c>
      <c r="B847" s="140" t="str">
        <f>申込一覧表!BC119</f>
        <v/>
      </c>
      <c r="C847" s="140" t="str">
        <f>申込一覧表!BN119</f>
        <v/>
      </c>
      <c r="D847" s="140" t="str">
        <f>申込一覧表!AR119</f>
        <v/>
      </c>
      <c r="E847" s="137">
        <v>0</v>
      </c>
      <c r="F847" s="137">
        <v>5</v>
      </c>
      <c r="G847" s="140" t="str">
        <f>申込一覧表!BZ119</f>
        <v>999:99.99</v>
      </c>
    </row>
    <row r="848" spans="1:7" x14ac:dyDescent="0.15">
      <c r="A848" s="140" t="str">
        <f>IF(申込一覧表!X120="","",申込一覧表!AO120)</f>
        <v/>
      </c>
      <c r="B848" s="140" t="str">
        <f>申込一覧表!BC120</f>
        <v/>
      </c>
      <c r="C848" s="140" t="str">
        <f>申込一覧表!BN120</f>
        <v/>
      </c>
      <c r="D848" s="140" t="str">
        <f>申込一覧表!AR120</f>
        <v/>
      </c>
      <c r="E848" s="137">
        <v>0</v>
      </c>
      <c r="F848" s="137">
        <v>5</v>
      </c>
      <c r="G848" s="140" t="str">
        <f>申込一覧表!BZ120</f>
        <v>999:99.99</v>
      </c>
    </row>
    <row r="849" spans="1:7" x14ac:dyDescent="0.15">
      <c r="A849" s="140" t="str">
        <f>IF(申込一覧表!X121="","",申込一覧表!AO121)</f>
        <v/>
      </c>
      <c r="B849" s="140" t="str">
        <f>申込一覧表!BC121</f>
        <v/>
      </c>
      <c r="C849" s="140" t="str">
        <f>申込一覧表!BN121</f>
        <v/>
      </c>
      <c r="D849" s="140" t="str">
        <f>申込一覧表!AR121</f>
        <v/>
      </c>
      <c r="E849" s="137">
        <v>0</v>
      </c>
      <c r="F849" s="137">
        <v>5</v>
      </c>
      <c r="G849" s="140" t="str">
        <f>申込一覧表!BZ121</f>
        <v>999:99.99</v>
      </c>
    </row>
    <row r="850" spans="1:7" x14ac:dyDescent="0.15">
      <c r="A850" s="140" t="str">
        <f>IF(申込一覧表!X122="","",申込一覧表!AO122)</f>
        <v/>
      </c>
      <c r="B850" s="140" t="str">
        <f>申込一覧表!BC122</f>
        <v/>
      </c>
      <c r="C850" s="140" t="str">
        <f>申込一覧表!BN122</f>
        <v/>
      </c>
      <c r="D850" s="140" t="str">
        <f>申込一覧表!AR122</f>
        <v/>
      </c>
      <c r="E850" s="137">
        <v>0</v>
      </c>
      <c r="F850" s="137">
        <v>5</v>
      </c>
      <c r="G850" s="140" t="str">
        <f>申込一覧表!BZ122</f>
        <v>999:99.99</v>
      </c>
    </row>
    <row r="851" spans="1:7" x14ac:dyDescent="0.15">
      <c r="A851" s="140" t="str">
        <f>IF(申込一覧表!X123="","",申込一覧表!AO123)</f>
        <v/>
      </c>
      <c r="B851" s="140" t="str">
        <f>申込一覧表!BC123</f>
        <v/>
      </c>
      <c r="C851" s="140" t="str">
        <f>申込一覧表!BN123</f>
        <v/>
      </c>
      <c r="D851" s="140" t="str">
        <f>申込一覧表!AR123</f>
        <v/>
      </c>
      <c r="E851" s="137">
        <v>0</v>
      </c>
      <c r="F851" s="137">
        <v>5</v>
      </c>
      <c r="G851" s="140" t="str">
        <f>申込一覧表!BZ123</f>
        <v>999:99.99</v>
      </c>
    </row>
    <row r="852" spans="1:7" x14ac:dyDescent="0.15">
      <c r="A852" s="140" t="str">
        <f>IF(申込一覧表!X124="","",申込一覧表!AO124)</f>
        <v/>
      </c>
      <c r="B852" s="140" t="str">
        <f>申込一覧表!BC124</f>
        <v/>
      </c>
      <c r="C852" s="140" t="str">
        <f>申込一覧表!BN124</f>
        <v/>
      </c>
      <c r="D852" s="140" t="str">
        <f>申込一覧表!AR124</f>
        <v/>
      </c>
      <c r="E852" s="137">
        <v>0</v>
      </c>
      <c r="F852" s="137">
        <v>5</v>
      </c>
      <c r="G852" s="140" t="str">
        <f>申込一覧表!BZ124</f>
        <v>999:99.99</v>
      </c>
    </row>
    <row r="853" spans="1:7" x14ac:dyDescent="0.15">
      <c r="A853" s="140" t="str">
        <f>IF(申込一覧表!X125="","",申込一覧表!AO125)</f>
        <v/>
      </c>
      <c r="B853" s="140" t="str">
        <f>申込一覧表!BC125</f>
        <v/>
      </c>
      <c r="C853" s="140" t="str">
        <f>申込一覧表!BN125</f>
        <v/>
      </c>
      <c r="D853" s="140" t="str">
        <f>申込一覧表!AR125</f>
        <v/>
      </c>
      <c r="E853" s="137">
        <v>0</v>
      </c>
      <c r="F853" s="137">
        <v>5</v>
      </c>
      <c r="G853" s="140" t="str">
        <f>申込一覧表!BZ125</f>
        <v>999:99.99</v>
      </c>
    </row>
    <row r="854" spans="1:7" x14ac:dyDescent="0.15">
      <c r="A854" s="140" t="str">
        <f>IF(申込一覧表!X126="","",申込一覧表!AO126)</f>
        <v/>
      </c>
      <c r="B854" s="140" t="str">
        <f>申込一覧表!BC126</f>
        <v/>
      </c>
      <c r="C854" s="140" t="str">
        <f>申込一覧表!BN126</f>
        <v/>
      </c>
      <c r="D854" s="140" t="str">
        <f>申込一覧表!AR126</f>
        <v/>
      </c>
      <c r="E854" s="137">
        <v>0</v>
      </c>
      <c r="F854" s="137">
        <v>5</v>
      </c>
      <c r="G854" s="140" t="str">
        <f>申込一覧表!BZ126</f>
        <v>999:99.99</v>
      </c>
    </row>
    <row r="855" spans="1:7" x14ac:dyDescent="0.15">
      <c r="A855" s="134" t="str">
        <f>IF(申込一覧表!X127="","",申込一覧表!AO127)</f>
        <v/>
      </c>
      <c r="B855" s="140" t="str">
        <f>申込一覧表!BC127</f>
        <v/>
      </c>
      <c r="C855" s="134" t="str">
        <f>申込一覧表!BN127</f>
        <v/>
      </c>
      <c r="D855" s="134" t="str">
        <f>申込一覧表!AR127</f>
        <v/>
      </c>
      <c r="E855" s="138">
        <v>0</v>
      </c>
      <c r="F855" s="138">
        <v>5</v>
      </c>
      <c r="G855" s="134" t="str">
        <f>申込一覧表!BZ127</f>
        <v>999:99.99</v>
      </c>
    </row>
    <row r="856" spans="1:7" x14ac:dyDescent="0.15">
      <c r="A856" t="str">
        <f>IF(申込一覧表!Z6="","",申込一覧表!AO6)</f>
        <v/>
      </c>
      <c r="B856" s="141" t="str">
        <f>申込一覧表!BD6</f>
        <v/>
      </c>
      <c r="C856" s="141" t="str">
        <f>申込一覧表!BO6</f>
        <v/>
      </c>
      <c r="D856" s="141" t="str">
        <f>申込一覧表!AR6</f>
        <v/>
      </c>
      <c r="E856" s="137">
        <v>0</v>
      </c>
      <c r="F856" s="137">
        <v>0</v>
      </c>
      <c r="G856" t="str">
        <f>申込一覧表!CA6</f>
        <v>999:99.99</v>
      </c>
    </row>
    <row r="857" spans="1:7" x14ac:dyDescent="0.15">
      <c r="A857" s="140" t="str">
        <f>IF(申込一覧表!Z7="","",申込一覧表!AO7)</f>
        <v/>
      </c>
      <c r="B857" s="140" t="str">
        <f>申込一覧表!BD7</f>
        <v/>
      </c>
      <c r="C857" s="140" t="str">
        <f>申込一覧表!BO7</f>
        <v/>
      </c>
      <c r="D857" s="140" t="str">
        <f>申込一覧表!AR7</f>
        <v/>
      </c>
      <c r="E857" s="137">
        <v>0</v>
      </c>
      <c r="F857" s="137">
        <v>0</v>
      </c>
      <c r="G857" s="140" t="str">
        <f>申込一覧表!CA7</f>
        <v>999:99.99</v>
      </c>
    </row>
    <row r="858" spans="1:7" x14ac:dyDescent="0.15">
      <c r="A858" s="140" t="str">
        <f>IF(申込一覧表!Z8="","",申込一覧表!AO8)</f>
        <v/>
      </c>
      <c r="B858" s="140" t="str">
        <f>申込一覧表!BD8</f>
        <v/>
      </c>
      <c r="C858" s="140" t="str">
        <f>申込一覧表!BO8</f>
        <v/>
      </c>
      <c r="D858" s="140" t="str">
        <f>申込一覧表!AR8</f>
        <v/>
      </c>
      <c r="E858" s="137">
        <v>0</v>
      </c>
      <c r="F858" s="137">
        <v>0</v>
      </c>
      <c r="G858" s="140" t="str">
        <f>申込一覧表!CA8</f>
        <v>999:99.99</v>
      </c>
    </row>
    <row r="859" spans="1:7" x14ac:dyDescent="0.15">
      <c r="A859" s="140" t="str">
        <f>IF(申込一覧表!Z9="","",申込一覧表!AO9)</f>
        <v/>
      </c>
      <c r="B859" s="140" t="str">
        <f>申込一覧表!BD9</f>
        <v/>
      </c>
      <c r="C859" s="140" t="str">
        <f>申込一覧表!BO9</f>
        <v/>
      </c>
      <c r="D859" s="140" t="str">
        <f>申込一覧表!AR9</f>
        <v/>
      </c>
      <c r="E859" s="137">
        <v>0</v>
      </c>
      <c r="F859" s="137">
        <v>0</v>
      </c>
      <c r="G859" s="140" t="str">
        <f>申込一覧表!CA9</f>
        <v>999:99.99</v>
      </c>
    </row>
    <row r="860" spans="1:7" x14ac:dyDescent="0.15">
      <c r="A860" s="140" t="str">
        <f>IF(申込一覧表!Z10="","",申込一覧表!AO10)</f>
        <v/>
      </c>
      <c r="B860" s="140" t="str">
        <f>申込一覧表!BD10</f>
        <v/>
      </c>
      <c r="C860" s="140" t="str">
        <f>申込一覧表!BO10</f>
        <v/>
      </c>
      <c r="D860" s="140" t="str">
        <f>申込一覧表!AR10</f>
        <v/>
      </c>
      <c r="E860" s="137">
        <v>0</v>
      </c>
      <c r="F860" s="137">
        <v>0</v>
      </c>
      <c r="G860" s="140" t="str">
        <f>申込一覧表!CA10</f>
        <v>999:99.99</v>
      </c>
    </row>
    <row r="861" spans="1:7" x14ac:dyDescent="0.15">
      <c r="A861" s="140" t="str">
        <f>IF(申込一覧表!Z11="","",申込一覧表!AO11)</f>
        <v/>
      </c>
      <c r="B861" s="140" t="str">
        <f>申込一覧表!BD11</f>
        <v/>
      </c>
      <c r="C861" s="140" t="str">
        <f>申込一覧表!BO11</f>
        <v/>
      </c>
      <c r="D861" s="140" t="str">
        <f>申込一覧表!AR11</f>
        <v/>
      </c>
      <c r="E861" s="137">
        <v>0</v>
      </c>
      <c r="F861" s="137">
        <v>0</v>
      </c>
      <c r="G861" s="140" t="str">
        <f>申込一覧表!CA11</f>
        <v>999:99.99</v>
      </c>
    </row>
    <row r="862" spans="1:7" x14ac:dyDescent="0.15">
      <c r="A862" s="140" t="str">
        <f>IF(申込一覧表!Z12="","",申込一覧表!AO12)</f>
        <v/>
      </c>
      <c r="B862" s="140" t="str">
        <f>申込一覧表!BD12</f>
        <v/>
      </c>
      <c r="C862" s="140" t="str">
        <f>申込一覧表!BO12</f>
        <v/>
      </c>
      <c r="D862" s="140" t="str">
        <f>申込一覧表!AR12</f>
        <v/>
      </c>
      <c r="E862" s="137">
        <v>0</v>
      </c>
      <c r="F862" s="137">
        <v>0</v>
      </c>
      <c r="G862" s="140" t="str">
        <f>申込一覧表!CA12</f>
        <v>999:99.99</v>
      </c>
    </row>
    <row r="863" spans="1:7" x14ac:dyDescent="0.15">
      <c r="A863" s="140" t="str">
        <f>IF(申込一覧表!Z13="","",申込一覧表!AO13)</f>
        <v/>
      </c>
      <c r="B863" s="140" t="str">
        <f>申込一覧表!BD13</f>
        <v/>
      </c>
      <c r="C863" s="140" t="str">
        <f>申込一覧表!BO13</f>
        <v/>
      </c>
      <c r="D863" s="140" t="str">
        <f>申込一覧表!AR13</f>
        <v/>
      </c>
      <c r="E863" s="137">
        <v>0</v>
      </c>
      <c r="F863" s="137">
        <v>0</v>
      </c>
      <c r="G863" s="140" t="str">
        <f>申込一覧表!CA13</f>
        <v>999:99.99</v>
      </c>
    </row>
    <row r="864" spans="1:7" x14ac:dyDescent="0.15">
      <c r="A864" s="140" t="str">
        <f>IF(申込一覧表!Z14="","",申込一覧表!AO14)</f>
        <v/>
      </c>
      <c r="B864" s="140" t="str">
        <f>申込一覧表!BD14</f>
        <v/>
      </c>
      <c r="C864" s="140" t="str">
        <f>申込一覧表!BO14</f>
        <v/>
      </c>
      <c r="D864" s="140" t="str">
        <f>申込一覧表!AR14</f>
        <v/>
      </c>
      <c r="E864" s="137">
        <v>0</v>
      </c>
      <c r="F864" s="137">
        <v>0</v>
      </c>
      <c r="G864" s="140" t="str">
        <f>申込一覧表!CA14</f>
        <v>999:99.99</v>
      </c>
    </row>
    <row r="865" spans="1:7" x14ac:dyDescent="0.15">
      <c r="A865" s="140" t="str">
        <f>IF(申込一覧表!Z15="","",申込一覧表!AO15)</f>
        <v/>
      </c>
      <c r="B865" s="140" t="str">
        <f>申込一覧表!BD15</f>
        <v/>
      </c>
      <c r="C865" s="140" t="str">
        <f>申込一覧表!BO15</f>
        <v/>
      </c>
      <c r="D865" s="140" t="str">
        <f>申込一覧表!AR15</f>
        <v/>
      </c>
      <c r="E865" s="137">
        <v>0</v>
      </c>
      <c r="F865" s="137">
        <v>0</v>
      </c>
      <c r="G865" s="140" t="str">
        <f>申込一覧表!CA15</f>
        <v>999:99.99</v>
      </c>
    </row>
    <row r="866" spans="1:7" x14ac:dyDescent="0.15">
      <c r="A866" s="140" t="str">
        <f>IF(申込一覧表!Z16="","",申込一覧表!AO16)</f>
        <v/>
      </c>
      <c r="B866" s="140" t="str">
        <f>申込一覧表!BD16</f>
        <v/>
      </c>
      <c r="C866" s="140" t="str">
        <f>申込一覧表!BO16</f>
        <v/>
      </c>
      <c r="D866" s="140" t="str">
        <f>申込一覧表!AR16</f>
        <v/>
      </c>
      <c r="E866" s="137">
        <v>0</v>
      </c>
      <c r="F866" s="137">
        <v>0</v>
      </c>
      <c r="G866" s="140" t="str">
        <f>申込一覧表!CA16</f>
        <v>999:99.99</v>
      </c>
    </row>
    <row r="867" spans="1:7" x14ac:dyDescent="0.15">
      <c r="A867" s="140" t="str">
        <f>IF(申込一覧表!Z17="","",申込一覧表!AO17)</f>
        <v/>
      </c>
      <c r="B867" s="140" t="str">
        <f>申込一覧表!BD17</f>
        <v/>
      </c>
      <c r="C867" s="140" t="str">
        <f>申込一覧表!BO17</f>
        <v/>
      </c>
      <c r="D867" s="140" t="str">
        <f>申込一覧表!AR17</f>
        <v/>
      </c>
      <c r="E867" s="137">
        <v>0</v>
      </c>
      <c r="F867" s="137">
        <v>0</v>
      </c>
      <c r="G867" s="140" t="str">
        <f>申込一覧表!CA17</f>
        <v>999:99.99</v>
      </c>
    </row>
    <row r="868" spans="1:7" x14ac:dyDescent="0.15">
      <c r="A868" s="140" t="str">
        <f>IF(申込一覧表!Z18="","",申込一覧表!AO18)</f>
        <v/>
      </c>
      <c r="B868" s="140" t="str">
        <f>申込一覧表!BD18</f>
        <v/>
      </c>
      <c r="C868" s="140" t="str">
        <f>申込一覧表!BO18</f>
        <v/>
      </c>
      <c r="D868" s="140" t="str">
        <f>申込一覧表!AR18</f>
        <v/>
      </c>
      <c r="E868" s="137">
        <v>0</v>
      </c>
      <c r="F868" s="137">
        <v>0</v>
      </c>
      <c r="G868" s="140" t="str">
        <f>申込一覧表!CA18</f>
        <v>999:99.99</v>
      </c>
    </row>
    <row r="869" spans="1:7" x14ac:dyDescent="0.15">
      <c r="A869" s="140" t="str">
        <f>IF(申込一覧表!Z19="","",申込一覧表!AO19)</f>
        <v/>
      </c>
      <c r="B869" s="140" t="str">
        <f>申込一覧表!BD19</f>
        <v/>
      </c>
      <c r="C869" s="140" t="str">
        <f>申込一覧表!BO19</f>
        <v/>
      </c>
      <c r="D869" s="140" t="str">
        <f>申込一覧表!AR19</f>
        <v/>
      </c>
      <c r="E869" s="137">
        <v>0</v>
      </c>
      <c r="F869" s="137">
        <v>0</v>
      </c>
      <c r="G869" s="140" t="str">
        <f>申込一覧表!CA19</f>
        <v>999:99.99</v>
      </c>
    </row>
    <row r="870" spans="1:7" x14ac:dyDescent="0.15">
      <c r="A870" s="140" t="str">
        <f>IF(申込一覧表!Z20="","",申込一覧表!AO20)</f>
        <v/>
      </c>
      <c r="B870" s="140" t="str">
        <f>申込一覧表!BD20</f>
        <v/>
      </c>
      <c r="C870" s="140" t="str">
        <f>申込一覧表!BO20</f>
        <v/>
      </c>
      <c r="D870" s="140" t="str">
        <f>申込一覧表!AR20</f>
        <v/>
      </c>
      <c r="E870" s="137">
        <v>0</v>
      </c>
      <c r="F870" s="137">
        <v>0</v>
      </c>
      <c r="G870" s="140" t="str">
        <f>申込一覧表!CA20</f>
        <v>999:99.99</v>
      </c>
    </row>
    <row r="871" spans="1:7" x14ac:dyDescent="0.15">
      <c r="A871" s="140" t="str">
        <f>IF(申込一覧表!Z21="","",申込一覧表!AO21)</f>
        <v/>
      </c>
      <c r="B871" s="140" t="str">
        <f>申込一覧表!BD21</f>
        <v/>
      </c>
      <c r="C871" s="140" t="str">
        <f>申込一覧表!BO21</f>
        <v/>
      </c>
      <c r="D871" s="140" t="str">
        <f>申込一覧表!AR21</f>
        <v/>
      </c>
      <c r="E871" s="137">
        <v>0</v>
      </c>
      <c r="F871" s="137">
        <v>0</v>
      </c>
      <c r="G871" s="140" t="str">
        <f>申込一覧表!CA21</f>
        <v>999:99.99</v>
      </c>
    </row>
    <row r="872" spans="1:7" x14ac:dyDescent="0.15">
      <c r="A872" s="140" t="str">
        <f>IF(申込一覧表!Z22="","",申込一覧表!AO22)</f>
        <v/>
      </c>
      <c r="B872" s="140" t="str">
        <f>申込一覧表!BD22</f>
        <v/>
      </c>
      <c r="C872" s="140" t="str">
        <f>申込一覧表!BO22</f>
        <v/>
      </c>
      <c r="D872" s="140" t="str">
        <f>申込一覧表!AR22</f>
        <v/>
      </c>
      <c r="E872" s="137">
        <v>0</v>
      </c>
      <c r="F872" s="137">
        <v>0</v>
      </c>
      <c r="G872" s="140" t="str">
        <f>申込一覧表!CA22</f>
        <v>999:99.99</v>
      </c>
    </row>
    <row r="873" spans="1:7" x14ac:dyDescent="0.15">
      <c r="A873" s="140" t="str">
        <f>IF(申込一覧表!Z23="","",申込一覧表!AO23)</f>
        <v/>
      </c>
      <c r="B873" s="140" t="str">
        <f>申込一覧表!BD23</f>
        <v/>
      </c>
      <c r="C873" s="140" t="str">
        <f>申込一覧表!BO23</f>
        <v/>
      </c>
      <c r="D873" s="140" t="str">
        <f>申込一覧表!AR23</f>
        <v/>
      </c>
      <c r="E873" s="137">
        <v>0</v>
      </c>
      <c r="F873" s="137">
        <v>0</v>
      </c>
      <c r="G873" s="140" t="str">
        <f>申込一覧表!CA23</f>
        <v>999:99.99</v>
      </c>
    </row>
    <row r="874" spans="1:7" x14ac:dyDescent="0.15">
      <c r="A874" s="140" t="str">
        <f>IF(申込一覧表!Z24="","",申込一覧表!AO24)</f>
        <v/>
      </c>
      <c r="B874" s="140" t="str">
        <f>申込一覧表!BD24</f>
        <v/>
      </c>
      <c r="C874" s="140" t="str">
        <f>申込一覧表!BO24</f>
        <v/>
      </c>
      <c r="D874" s="140" t="str">
        <f>申込一覧表!AR24</f>
        <v/>
      </c>
      <c r="E874" s="137">
        <v>0</v>
      </c>
      <c r="F874" s="137">
        <v>0</v>
      </c>
      <c r="G874" s="140" t="str">
        <f>申込一覧表!CA24</f>
        <v>999:99.99</v>
      </c>
    </row>
    <row r="875" spans="1:7" x14ac:dyDescent="0.15">
      <c r="A875" s="140" t="str">
        <f>IF(申込一覧表!Z25="","",申込一覧表!AO25)</f>
        <v/>
      </c>
      <c r="B875" s="140" t="str">
        <f>申込一覧表!BD25</f>
        <v/>
      </c>
      <c r="C875" s="140" t="str">
        <f>申込一覧表!BO25</f>
        <v/>
      </c>
      <c r="D875" s="140" t="str">
        <f>申込一覧表!AR25</f>
        <v/>
      </c>
      <c r="E875" s="137">
        <v>0</v>
      </c>
      <c r="F875" s="137">
        <v>0</v>
      </c>
      <c r="G875" s="140" t="str">
        <f>申込一覧表!CA25</f>
        <v>999:99.99</v>
      </c>
    </row>
    <row r="876" spans="1:7" x14ac:dyDescent="0.15">
      <c r="A876" s="140" t="str">
        <f>IF(申込一覧表!Z26="","",申込一覧表!AO26)</f>
        <v/>
      </c>
      <c r="B876" s="140" t="str">
        <f>申込一覧表!BD26</f>
        <v/>
      </c>
      <c r="C876" s="140" t="str">
        <f>申込一覧表!BO26</f>
        <v/>
      </c>
      <c r="D876" s="140" t="str">
        <f>申込一覧表!AR26</f>
        <v/>
      </c>
      <c r="E876" s="137">
        <v>0</v>
      </c>
      <c r="F876" s="137">
        <v>0</v>
      </c>
      <c r="G876" s="140" t="str">
        <f>申込一覧表!CA26</f>
        <v>999:99.99</v>
      </c>
    </row>
    <row r="877" spans="1:7" x14ac:dyDescent="0.15">
      <c r="A877" s="140" t="str">
        <f>IF(申込一覧表!Z27="","",申込一覧表!AO27)</f>
        <v/>
      </c>
      <c r="B877" s="140" t="str">
        <f>申込一覧表!BD27</f>
        <v/>
      </c>
      <c r="C877" s="140" t="str">
        <f>申込一覧表!BO27</f>
        <v/>
      </c>
      <c r="D877" s="140" t="str">
        <f>申込一覧表!AR27</f>
        <v/>
      </c>
      <c r="E877" s="137">
        <v>0</v>
      </c>
      <c r="F877" s="137">
        <v>0</v>
      </c>
      <c r="G877" s="140" t="str">
        <f>申込一覧表!CA27</f>
        <v>999:99.99</v>
      </c>
    </row>
    <row r="878" spans="1:7" x14ac:dyDescent="0.15">
      <c r="A878" s="140" t="str">
        <f>IF(申込一覧表!Z28="","",申込一覧表!AO28)</f>
        <v/>
      </c>
      <c r="B878" s="140" t="str">
        <f>申込一覧表!BD28</f>
        <v/>
      </c>
      <c r="C878" s="140" t="str">
        <f>申込一覧表!BO28</f>
        <v/>
      </c>
      <c r="D878" s="140" t="str">
        <f>申込一覧表!AR28</f>
        <v/>
      </c>
      <c r="E878" s="137">
        <v>0</v>
      </c>
      <c r="F878" s="137">
        <v>0</v>
      </c>
      <c r="G878" s="140" t="str">
        <f>申込一覧表!CA28</f>
        <v>999:99.99</v>
      </c>
    </row>
    <row r="879" spans="1:7" x14ac:dyDescent="0.15">
      <c r="A879" s="140" t="str">
        <f>IF(申込一覧表!Z29="","",申込一覧表!AO29)</f>
        <v/>
      </c>
      <c r="B879" s="140" t="str">
        <f>申込一覧表!BD29</f>
        <v/>
      </c>
      <c r="C879" s="140" t="str">
        <f>申込一覧表!BO29</f>
        <v/>
      </c>
      <c r="D879" s="140" t="str">
        <f>申込一覧表!AR29</f>
        <v/>
      </c>
      <c r="E879" s="137">
        <v>0</v>
      </c>
      <c r="F879" s="137">
        <v>0</v>
      </c>
      <c r="G879" s="140" t="str">
        <f>申込一覧表!CA29</f>
        <v>999:99.99</v>
      </c>
    </row>
    <row r="880" spans="1:7" x14ac:dyDescent="0.15">
      <c r="A880" s="140" t="str">
        <f>IF(申込一覧表!Z30="","",申込一覧表!AO30)</f>
        <v/>
      </c>
      <c r="B880" s="140" t="str">
        <f>申込一覧表!BD30</f>
        <v/>
      </c>
      <c r="C880" s="140" t="str">
        <f>申込一覧表!BO30</f>
        <v/>
      </c>
      <c r="D880" s="140" t="str">
        <f>申込一覧表!AR30</f>
        <v/>
      </c>
      <c r="E880" s="137">
        <v>0</v>
      </c>
      <c r="F880" s="137">
        <v>0</v>
      </c>
      <c r="G880" s="140" t="str">
        <f>申込一覧表!CA30</f>
        <v>999:99.99</v>
      </c>
    </row>
    <row r="881" spans="1:7" x14ac:dyDescent="0.15">
      <c r="A881" s="140" t="str">
        <f>IF(申込一覧表!Z31="","",申込一覧表!AO31)</f>
        <v/>
      </c>
      <c r="B881" s="140" t="str">
        <f>申込一覧表!BD31</f>
        <v/>
      </c>
      <c r="C881" s="140" t="str">
        <f>申込一覧表!BO31</f>
        <v/>
      </c>
      <c r="D881" s="140" t="str">
        <f>申込一覧表!AR31</f>
        <v/>
      </c>
      <c r="E881" s="137">
        <v>0</v>
      </c>
      <c r="F881" s="137">
        <v>0</v>
      </c>
      <c r="G881" s="140" t="str">
        <f>申込一覧表!CA31</f>
        <v>999:99.99</v>
      </c>
    </row>
    <row r="882" spans="1:7" x14ac:dyDescent="0.15">
      <c r="A882" s="140" t="str">
        <f>IF(申込一覧表!Z32="","",申込一覧表!AO32)</f>
        <v/>
      </c>
      <c r="B882" s="140" t="str">
        <f>申込一覧表!BD32</f>
        <v/>
      </c>
      <c r="C882" s="140" t="str">
        <f>申込一覧表!BO32</f>
        <v/>
      </c>
      <c r="D882" s="140" t="str">
        <f>申込一覧表!AR32</f>
        <v/>
      </c>
      <c r="E882" s="137">
        <v>0</v>
      </c>
      <c r="F882" s="137">
        <v>0</v>
      </c>
      <c r="G882" s="140" t="str">
        <f>申込一覧表!CA32</f>
        <v>999:99.99</v>
      </c>
    </row>
    <row r="883" spans="1:7" x14ac:dyDescent="0.15">
      <c r="A883" s="140" t="str">
        <f>IF(申込一覧表!Z33="","",申込一覧表!AO33)</f>
        <v/>
      </c>
      <c r="B883" s="140" t="str">
        <f>申込一覧表!BD33</f>
        <v/>
      </c>
      <c r="C883" s="140" t="str">
        <f>申込一覧表!BO33</f>
        <v/>
      </c>
      <c r="D883" s="140" t="str">
        <f>申込一覧表!AR33</f>
        <v/>
      </c>
      <c r="E883" s="137">
        <v>0</v>
      </c>
      <c r="F883" s="137">
        <v>0</v>
      </c>
      <c r="G883" s="140" t="str">
        <f>申込一覧表!CA33</f>
        <v>999:99.99</v>
      </c>
    </row>
    <row r="884" spans="1:7" x14ac:dyDescent="0.15">
      <c r="A884" s="140" t="str">
        <f>IF(申込一覧表!Z34="","",申込一覧表!AO34)</f>
        <v/>
      </c>
      <c r="B884" s="140" t="str">
        <f>申込一覧表!BD34</f>
        <v/>
      </c>
      <c r="C884" s="140" t="str">
        <f>申込一覧表!BO34</f>
        <v/>
      </c>
      <c r="D884" s="140" t="str">
        <f>申込一覧表!AR34</f>
        <v/>
      </c>
      <c r="E884" s="137">
        <v>0</v>
      </c>
      <c r="F884" s="137">
        <v>0</v>
      </c>
      <c r="G884" s="140" t="str">
        <f>申込一覧表!CA34</f>
        <v>999:99.99</v>
      </c>
    </row>
    <row r="885" spans="1:7" x14ac:dyDescent="0.15">
      <c r="A885" s="140" t="str">
        <f>IF(申込一覧表!Z35="","",申込一覧表!AO35)</f>
        <v/>
      </c>
      <c r="B885" s="140" t="str">
        <f>申込一覧表!BD35</f>
        <v/>
      </c>
      <c r="C885" s="140" t="str">
        <f>申込一覧表!BO35</f>
        <v/>
      </c>
      <c r="D885" s="140" t="str">
        <f>申込一覧表!AR35</f>
        <v/>
      </c>
      <c r="E885" s="137">
        <v>0</v>
      </c>
      <c r="F885" s="137">
        <v>0</v>
      </c>
      <c r="G885" s="140" t="str">
        <f>申込一覧表!CA35</f>
        <v>999:99.99</v>
      </c>
    </row>
    <row r="886" spans="1:7" x14ac:dyDescent="0.15">
      <c r="A886" s="140" t="str">
        <f>IF(申込一覧表!Z36="","",申込一覧表!AO36)</f>
        <v/>
      </c>
      <c r="B886" s="140" t="str">
        <f>申込一覧表!BD36</f>
        <v/>
      </c>
      <c r="C886" s="140" t="str">
        <f>申込一覧表!BO36</f>
        <v/>
      </c>
      <c r="D886" s="140" t="str">
        <f>申込一覧表!AR36</f>
        <v/>
      </c>
      <c r="E886" s="137">
        <v>0</v>
      </c>
      <c r="F886" s="137">
        <v>0</v>
      </c>
      <c r="G886" s="140" t="str">
        <f>申込一覧表!CA36</f>
        <v>999:99.99</v>
      </c>
    </row>
    <row r="887" spans="1:7" x14ac:dyDescent="0.15">
      <c r="A887" s="140" t="str">
        <f>IF(申込一覧表!Z37="","",申込一覧表!AO37)</f>
        <v/>
      </c>
      <c r="B887" s="140" t="str">
        <f>申込一覧表!BD37</f>
        <v/>
      </c>
      <c r="C887" s="140" t="str">
        <f>申込一覧表!BO37</f>
        <v/>
      </c>
      <c r="D887" s="140" t="str">
        <f>申込一覧表!AR37</f>
        <v/>
      </c>
      <c r="E887" s="137">
        <v>0</v>
      </c>
      <c r="F887" s="137">
        <v>0</v>
      </c>
      <c r="G887" s="140" t="str">
        <f>申込一覧表!CA37</f>
        <v>999:99.99</v>
      </c>
    </row>
    <row r="888" spans="1:7" x14ac:dyDescent="0.15">
      <c r="A888" s="140" t="str">
        <f>IF(申込一覧表!Z38="","",申込一覧表!AO38)</f>
        <v/>
      </c>
      <c r="B888" s="140" t="str">
        <f>申込一覧表!BD38</f>
        <v/>
      </c>
      <c r="C888" s="140" t="str">
        <f>申込一覧表!BO38</f>
        <v/>
      </c>
      <c r="D888" s="140" t="str">
        <f>申込一覧表!AR38</f>
        <v/>
      </c>
      <c r="E888" s="137">
        <v>0</v>
      </c>
      <c r="F888" s="137">
        <v>0</v>
      </c>
      <c r="G888" s="140" t="str">
        <f>申込一覧表!CA38</f>
        <v>999:99.99</v>
      </c>
    </row>
    <row r="889" spans="1:7" x14ac:dyDescent="0.15">
      <c r="A889" s="140" t="str">
        <f>IF(申込一覧表!Z39="","",申込一覧表!AO39)</f>
        <v/>
      </c>
      <c r="B889" s="140" t="str">
        <f>申込一覧表!BD39</f>
        <v/>
      </c>
      <c r="C889" s="140" t="str">
        <f>申込一覧表!BO39</f>
        <v/>
      </c>
      <c r="D889" s="140" t="str">
        <f>申込一覧表!AR39</f>
        <v/>
      </c>
      <c r="E889" s="137">
        <v>0</v>
      </c>
      <c r="F889" s="137">
        <v>0</v>
      </c>
      <c r="G889" s="140" t="str">
        <f>申込一覧表!CA39</f>
        <v>999:99.99</v>
      </c>
    </row>
    <row r="890" spans="1:7" x14ac:dyDescent="0.15">
      <c r="A890" s="140" t="str">
        <f>IF(申込一覧表!Z40="","",申込一覧表!AO40)</f>
        <v/>
      </c>
      <c r="B890" s="140" t="str">
        <f>申込一覧表!BD40</f>
        <v/>
      </c>
      <c r="C890" s="140" t="str">
        <f>申込一覧表!BO40</f>
        <v/>
      </c>
      <c r="D890" s="140" t="str">
        <f>申込一覧表!AR40</f>
        <v/>
      </c>
      <c r="E890" s="137">
        <v>0</v>
      </c>
      <c r="F890" s="137">
        <v>0</v>
      </c>
      <c r="G890" s="140" t="str">
        <f>申込一覧表!CA40</f>
        <v>999:99.99</v>
      </c>
    </row>
    <row r="891" spans="1:7" x14ac:dyDescent="0.15">
      <c r="A891" s="140" t="str">
        <f>IF(申込一覧表!Z41="","",申込一覧表!AO41)</f>
        <v/>
      </c>
      <c r="B891" s="140" t="str">
        <f>申込一覧表!BD41</f>
        <v/>
      </c>
      <c r="C891" s="140" t="str">
        <f>申込一覧表!BO41</f>
        <v/>
      </c>
      <c r="D891" s="140" t="str">
        <f>申込一覧表!AR41</f>
        <v/>
      </c>
      <c r="E891" s="137">
        <v>0</v>
      </c>
      <c r="F891" s="137">
        <v>0</v>
      </c>
      <c r="G891" s="140" t="str">
        <f>申込一覧表!CA41</f>
        <v>999:99.99</v>
      </c>
    </row>
    <row r="892" spans="1:7" x14ac:dyDescent="0.15">
      <c r="A892" s="140" t="str">
        <f>IF(申込一覧表!Z42="","",申込一覧表!AO42)</f>
        <v/>
      </c>
      <c r="B892" s="140" t="str">
        <f>申込一覧表!BD42</f>
        <v/>
      </c>
      <c r="C892" s="140" t="str">
        <f>申込一覧表!BO42</f>
        <v/>
      </c>
      <c r="D892" s="140" t="str">
        <f>申込一覧表!AR42</f>
        <v/>
      </c>
      <c r="E892" s="137">
        <v>0</v>
      </c>
      <c r="F892" s="137">
        <v>0</v>
      </c>
      <c r="G892" s="140" t="str">
        <f>申込一覧表!CA42</f>
        <v>999:99.99</v>
      </c>
    </row>
    <row r="893" spans="1:7" x14ac:dyDescent="0.15">
      <c r="A893" s="140" t="str">
        <f>IF(申込一覧表!Z43="","",申込一覧表!AO43)</f>
        <v/>
      </c>
      <c r="B893" s="140" t="str">
        <f>申込一覧表!BD43</f>
        <v/>
      </c>
      <c r="C893" s="140" t="str">
        <f>申込一覧表!BO43</f>
        <v/>
      </c>
      <c r="D893" s="140" t="str">
        <f>申込一覧表!AR43</f>
        <v/>
      </c>
      <c r="E893" s="137">
        <v>0</v>
      </c>
      <c r="F893" s="137">
        <v>0</v>
      </c>
      <c r="G893" s="140" t="str">
        <f>申込一覧表!CA43</f>
        <v>999:99.99</v>
      </c>
    </row>
    <row r="894" spans="1:7" x14ac:dyDescent="0.15">
      <c r="A894" s="140" t="str">
        <f>IF(申込一覧表!Z44="","",申込一覧表!AO44)</f>
        <v/>
      </c>
      <c r="B894" s="140" t="str">
        <f>申込一覧表!BD44</f>
        <v/>
      </c>
      <c r="C894" s="140" t="str">
        <f>申込一覧表!BO44</f>
        <v/>
      </c>
      <c r="D894" s="140" t="str">
        <f>申込一覧表!AR44</f>
        <v/>
      </c>
      <c r="E894" s="137">
        <v>0</v>
      </c>
      <c r="F894" s="137">
        <v>0</v>
      </c>
      <c r="G894" s="140" t="str">
        <f>申込一覧表!CA44</f>
        <v>999:99.99</v>
      </c>
    </row>
    <row r="895" spans="1:7" x14ac:dyDescent="0.15">
      <c r="A895" s="140" t="str">
        <f>IF(申込一覧表!Z45="","",申込一覧表!AO45)</f>
        <v/>
      </c>
      <c r="B895" s="140" t="str">
        <f>申込一覧表!BD45</f>
        <v/>
      </c>
      <c r="C895" s="140" t="str">
        <f>申込一覧表!BO45</f>
        <v/>
      </c>
      <c r="D895" s="140" t="str">
        <f>申込一覧表!AR45</f>
        <v/>
      </c>
      <c r="E895" s="137">
        <v>0</v>
      </c>
      <c r="F895" s="137">
        <v>0</v>
      </c>
      <c r="G895" s="140" t="str">
        <f>申込一覧表!CA45</f>
        <v>999:99.99</v>
      </c>
    </row>
    <row r="896" spans="1:7" x14ac:dyDescent="0.15">
      <c r="A896" s="140" t="str">
        <f>IF(申込一覧表!Z46="","",申込一覧表!AO46)</f>
        <v/>
      </c>
      <c r="B896" s="140" t="str">
        <f>申込一覧表!BD46</f>
        <v/>
      </c>
      <c r="C896" s="140" t="str">
        <f>申込一覧表!BO46</f>
        <v/>
      </c>
      <c r="D896" s="140" t="str">
        <f>申込一覧表!AR46</f>
        <v/>
      </c>
      <c r="E896" s="137">
        <v>0</v>
      </c>
      <c r="F896" s="137">
        <v>0</v>
      </c>
      <c r="G896" s="140" t="str">
        <f>申込一覧表!CA46</f>
        <v>999:99.99</v>
      </c>
    </row>
    <row r="897" spans="1:7" x14ac:dyDescent="0.15">
      <c r="A897" s="140" t="str">
        <f>IF(申込一覧表!Z47="","",申込一覧表!AO47)</f>
        <v/>
      </c>
      <c r="B897" s="140" t="str">
        <f>申込一覧表!BD47</f>
        <v/>
      </c>
      <c r="C897" s="140" t="str">
        <f>申込一覧表!BO47</f>
        <v/>
      </c>
      <c r="D897" s="140" t="str">
        <f>申込一覧表!AR47</f>
        <v/>
      </c>
      <c r="E897" s="137">
        <v>0</v>
      </c>
      <c r="F897" s="137">
        <v>0</v>
      </c>
      <c r="G897" s="140" t="str">
        <f>申込一覧表!CA47</f>
        <v>999:99.99</v>
      </c>
    </row>
    <row r="898" spans="1:7" x14ac:dyDescent="0.15">
      <c r="A898" s="140" t="str">
        <f>IF(申込一覧表!Z48="","",申込一覧表!AO48)</f>
        <v/>
      </c>
      <c r="B898" s="140" t="str">
        <f>申込一覧表!BD48</f>
        <v/>
      </c>
      <c r="C898" s="140" t="str">
        <f>申込一覧表!BO48</f>
        <v/>
      </c>
      <c r="D898" s="140" t="str">
        <f>申込一覧表!AR48</f>
        <v/>
      </c>
      <c r="E898" s="137">
        <v>0</v>
      </c>
      <c r="F898" s="137">
        <v>0</v>
      </c>
      <c r="G898" s="140" t="str">
        <f>申込一覧表!CA48</f>
        <v>999:99.99</v>
      </c>
    </row>
    <row r="899" spans="1:7" x14ac:dyDescent="0.15">
      <c r="A899" s="140" t="str">
        <f>IF(申込一覧表!Z49="","",申込一覧表!AO49)</f>
        <v/>
      </c>
      <c r="B899" s="140" t="str">
        <f>申込一覧表!BD49</f>
        <v/>
      </c>
      <c r="C899" s="140" t="str">
        <f>申込一覧表!BO49</f>
        <v/>
      </c>
      <c r="D899" s="140" t="str">
        <f>申込一覧表!AR49</f>
        <v/>
      </c>
      <c r="E899" s="137">
        <v>0</v>
      </c>
      <c r="F899" s="137">
        <v>0</v>
      </c>
      <c r="G899" s="140" t="str">
        <f>申込一覧表!CA49</f>
        <v>999:99.99</v>
      </c>
    </row>
    <row r="900" spans="1:7" x14ac:dyDescent="0.15">
      <c r="A900" s="140" t="str">
        <f>IF(申込一覧表!Z50="","",申込一覧表!AO50)</f>
        <v/>
      </c>
      <c r="B900" s="140" t="str">
        <f>申込一覧表!BD50</f>
        <v/>
      </c>
      <c r="C900" s="140" t="str">
        <f>申込一覧表!BO50</f>
        <v/>
      </c>
      <c r="D900" s="140" t="str">
        <f>申込一覧表!AR50</f>
        <v/>
      </c>
      <c r="E900" s="137">
        <v>0</v>
      </c>
      <c r="F900" s="137">
        <v>0</v>
      </c>
      <c r="G900" s="140" t="str">
        <f>申込一覧表!CA50</f>
        <v>999:99.99</v>
      </c>
    </row>
    <row r="901" spans="1:7" x14ac:dyDescent="0.15">
      <c r="A901" s="140" t="str">
        <f>IF(申込一覧表!Z51="","",申込一覧表!AO51)</f>
        <v/>
      </c>
      <c r="B901" s="140" t="str">
        <f>申込一覧表!BD51</f>
        <v/>
      </c>
      <c r="C901" s="140" t="str">
        <f>申込一覧表!BO51</f>
        <v/>
      </c>
      <c r="D901" s="140" t="str">
        <f>申込一覧表!AR51</f>
        <v/>
      </c>
      <c r="E901" s="137">
        <v>0</v>
      </c>
      <c r="F901" s="137">
        <v>0</v>
      </c>
      <c r="G901" s="140" t="str">
        <f>申込一覧表!CA51</f>
        <v>999:99.99</v>
      </c>
    </row>
    <row r="902" spans="1:7" x14ac:dyDescent="0.15">
      <c r="A902" s="140" t="str">
        <f>IF(申込一覧表!Z52="","",申込一覧表!AO52)</f>
        <v/>
      </c>
      <c r="B902" s="140" t="str">
        <f>申込一覧表!BD52</f>
        <v/>
      </c>
      <c r="C902" s="140" t="str">
        <f>申込一覧表!BO52</f>
        <v/>
      </c>
      <c r="D902" s="140" t="str">
        <f>申込一覧表!AR52</f>
        <v/>
      </c>
      <c r="E902" s="137">
        <v>0</v>
      </c>
      <c r="F902" s="137">
        <v>0</v>
      </c>
      <c r="G902" s="140" t="str">
        <f>申込一覧表!CA52</f>
        <v>999:99.99</v>
      </c>
    </row>
    <row r="903" spans="1:7" x14ac:dyDescent="0.15">
      <c r="A903" s="140" t="str">
        <f>IF(申込一覧表!Z53="","",申込一覧表!AO53)</f>
        <v/>
      </c>
      <c r="B903" s="140" t="str">
        <f>申込一覧表!BD53</f>
        <v/>
      </c>
      <c r="C903" s="140" t="str">
        <f>申込一覧表!BO53</f>
        <v/>
      </c>
      <c r="D903" s="140" t="str">
        <f>申込一覧表!AR53</f>
        <v/>
      </c>
      <c r="E903" s="137">
        <v>0</v>
      </c>
      <c r="F903" s="137">
        <v>0</v>
      </c>
      <c r="G903" s="140" t="str">
        <f>申込一覧表!CA53</f>
        <v>999:99.99</v>
      </c>
    </row>
    <row r="904" spans="1:7" x14ac:dyDescent="0.15">
      <c r="A904" s="140" t="str">
        <f>IF(申込一覧表!Z54="","",申込一覧表!AO54)</f>
        <v/>
      </c>
      <c r="B904" s="140" t="str">
        <f>申込一覧表!BD54</f>
        <v/>
      </c>
      <c r="C904" s="140" t="str">
        <f>申込一覧表!BO54</f>
        <v/>
      </c>
      <c r="D904" s="140" t="str">
        <f>申込一覧表!AR54</f>
        <v/>
      </c>
      <c r="E904" s="137">
        <v>0</v>
      </c>
      <c r="F904" s="137">
        <v>0</v>
      </c>
      <c r="G904" s="140" t="str">
        <f>申込一覧表!CA54</f>
        <v>999:99.99</v>
      </c>
    </row>
    <row r="905" spans="1:7" x14ac:dyDescent="0.15">
      <c r="A905" s="140" t="str">
        <f>IF(申込一覧表!Z55="","",申込一覧表!AO55)</f>
        <v/>
      </c>
      <c r="B905" s="140" t="str">
        <f>申込一覧表!BD55</f>
        <v/>
      </c>
      <c r="C905" s="140" t="str">
        <f>申込一覧表!BO55</f>
        <v/>
      </c>
      <c r="D905" s="140" t="str">
        <f>申込一覧表!AR55</f>
        <v/>
      </c>
      <c r="E905" s="137">
        <v>0</v>
      </c>
      <c r="F905" s="137">
        <v>0</v>
      </c>
      <c r="G905" s="140" t="str">
        <f>申込一覧表!CA55</f>
        <v>999:99.99</v>
      </c>
    </row>
    <row r="906" spans="1:7" x14ac:dyDescent="0.15">
      <c r="A906" s="140" t="str">
        <f>IF(申込一覧表!Z56="","",申込一覧表!AO56)</f>
        <v/>
      </c>
      <c r="B906" s="140" t="str">
        <f>申込一覧表!BD56</f>
        <v/>
      </c>
      <c r="C906" s="140" t="str">
        <f>申込一覧表!BO56</f>
        <v/>
      </c>
      <c r="D906" s="140" t="str">
        <f>申込一覧表!AR56</f>
        <v/>
      </c>
      <c r="E906" s="137">
        <v>0</v>
      </c>
      <c r="F906" s="137">
        <v>0</v>
      </c>
      <c r="G906" s="140" t="str">
        <f>申込一覧表!CA56</f>
        <v>999:99.99</v>
      </c>
    </row>
    <row r="907" spans="1:7" x14ac:dyDescent="0.15">
      <c r="A907" s="140" t="str">
        <f>IF(申込一覧表!Z57="","",申込一覧表!AO57)</f>
        <v/>
      </c>
      <c r="B907" s="140" t="str">
        <f>申込一覧表!BD57</f>
        <v/>
      </c>
      <c r="C907" s="140" t="str">
        <f>申込一覧表!BO57</f>
        <v/>
      </c>
      <c r="D907" s="140" t="str">
        <f>申込一覧表!AR57</f>
        <v/>
      </c>
      <c r="E907" s="137">
        <v>0</v>
      </c>
      <c r="F907" s="137">
        <v>0</v>
      </c>
      <c r="G907" s="140" t="str">
        <f>申込一覧表!CA57</f>
        <v>999:99.99</v>
      </c>
    </row>
    <row r="908" spans="1:7" x14ac:dyDescent="0.15">
      <c r="A908" s="140" t="str">
        <f>IF(申込一覧表!Z58="","",申込一覧表!AO58)</f>
        <v/>
      </c>
      <c r="B908" s="140" t="str">
        <f>申込一覧表!BD58</f>
        <v/>
      </c>
      <c r="C908" s="140" t="str">
        <f>申込一覧表!BO58</f>
        <v/>
      </c>
      <c r="D908" s="140" t="str">
        <f>申込一覧表!AR58</f>
        <v/>
      </c>
      <c r="E908" s="137">
        <v>0</v>
      </c>
      <c r="F908" s="137">
        <v>0</v>
      </c>
      <c r="G908" s="140" t="str">
        <f>申込一覧表!CA58</f>
        <v>999:99.99</v>
      </c>
    </row>
    <row r="909" spans="1:7" x14ac:dyDescent="0.15">
      <c r="A909" s="140" t="str">
        <f>IF(申込一覧表!Z59="","",申込一覧表!AO59)</f>
        <v/>
      </c>
      <c r="B909" s="140" t="str">
        <f>申込一覧表!BD59</f>
        <v/>
      </c>
      <c r="C909" s="140" t="str">
        <f>申込一覧表!BO59</f>
        <v/>
      </c>
      <c r="D909" s="140" t="str">
        <f>申込一覧表!AR59</f>
        <v/>
      </c>
      <c r="E909" s="137">
        <v>0</v>
      </c>
      <c r="F909" s="137">
        <v>0</v>
      </c>
      <c r="G909" s="140" t="str">
        <f>申込一覧表!CA59</f>
        <v>999:99.99</v>
      </c>
    </row>
    <row r="910" spans="1:7" x14ac:dyDescent="0.15">
      <c r="A910" s="140" t="str">
        <f>IF(申込一覧表!Z60="","",申込一覧表!AO60)</f>
        <v/>
      </c>
      <c r="B910" s="140" t="str">
        <f>申込一覧表!BD60</f>
        <v/>
      </c>
      <c r="C910" s="140" t="str">
        <f>申込一覧表!BO60</f>
        <v/>
      </c>
      <c r="D910" s="140" t="str">
        <f>申込一覧表!AR60</f>
        <v/>
      </c>
      <c r="E910" s="137">
        <v>0</v>
      </c>
      <c r="F910" s="137">
        <v>0</v>
      </c>
      <c r="G910" s="140" t="str">
        <f>申込一覧表!CA60</f>
        <v>999:99.99</v>
      </c>
    </row>
    <row r="911" spans="1:7" x14ac:dyDescent="0.15">
      <c r="A911" s="140" t="str">
        <f>IF(申込一覧表!Z61="","",申込一覧表!AO61)</f>
        <v/>
      </c>
      <c r="B911" s="140" t="str">
        <f>申込一覧表!BD61</f>
        <v/>
      </c>
      <c r="C911" s="140" t="str">
        <f>申込一覧表!BO61</f>
        <v/>
      </c>
      <c r="D911" s="140" t="str">
        <f>申込一覧表!AR61</f>
        <v/>
      </c>
      <c r="E911" s="137">
        <v>0</v>
      </c>
      <c r="F911" s="137">
        <v>0</v>
      </c>
      <c r="G911" s="140" t="str">
        <f>申込一覧表!CA61</f>
        <v>999:99.99</v>
      </c>
    </row>
    <row r="912" spans="1:7" x14ac:dyDescent="0.15">
      <c r="A912" s="140" t="str">
        <f>IF(申込一覧表!Z62="","",申込一覧表!AO62)</f>
        <v/>
      </c>
      <c r="B912" s="140" t="str">
        <f>申込一覧表!BD62</f>
        <v/>
      </c>
      <c r="C912" s="140" t="str">
        <f>申込一覧表!BO62</f>
        <v/>
      </c>
      <c r="D912" s="140" t="str">
        <f>申込一覧表!AR62</f>
        <v/>
      </c>
      <c r="E912" s="137">
        <v>0</v>
      </c>
      <c r="F912" s="137">
        <v>0</v>
      </c>
      <c r="G912" s="140" t="str">
        <f>申込一覧表!CA62</f>
        <v>999:99.99</v>
      </c>
    </row>
    <row r="913" spans="1:7" x14ac:dyDescent="0.15">
      <c r="A913" s="140" t="str">
        <f>IF(申込一覧表!Z63="","",申込一覧表!AO63)</f>
        <v/>
      </c>
      <c r="B913" s="140" t="str">
        <f>申込一覧表!BD63</f>
        <v/>
      </c>
      <c r="C913" s="140" t="str">
        <f>申込一覧表!BO63</f>
        <v/>
      </c>
      <c r="D913" s="140" t="str">
        <f>申込一覧表!AR63</f>
        <v/>
      </c>
      <c r="E913" s="137">
        <v>0</v>
      </c>
      <c r="F913" s="137">
        <v>0</v>
      </c>
      <c r="G913" s="140" t="str">
        <f>申込一覧表!CA63</f>
        <v>999:99.99</v>
      </c>
    </row>
    <row r="914" spans="1:7" x14ac:dyDescent="0.15">
      <c r="A914" s="140" t="str">
        <f>IF(申込一覧表!Z64="","",申込一覧表!AO64)</f>
        <v/>
      </c>
      <c r="B914" s="140" t="str">
        <f>申込一覧表!BD64</f>
        <v/>
      </c>
      <c r="C914" s="140" t="str">
        <f>申込一覧表!BO64</f>
        <v/>
      </c>
      <c r="D914" s="140" t="str">
        <f>申込一覧表!AR64</f>
        <v/>
      </c>
      <c r="E914" s="137">
        <v>0</v>
      </c>
      <c r="F914" s="137">
        <v>0</v>
      </c>
      <c r="G914" s="140" t="str">
        <f>申込一覧表!CA64</f>
        <v>999:99.99</v>
      </c>
    </row>
    <row r="915" spans="1:7" x14ac:dyDescent="0.15">
      <c r="A915" s="134" t="str">
        <f>IF(申込一覧表!Z65="","",申込一覧表!AO65)</f>
        <v/>
      </c>
      <c r="B915" s="134" t="str">
        <f>申込一覧表!BD65</f>
        <v/>
      </c>
      <c r="C915" s="134" t="str">
        <f>申込一覧表!BO65</f>
        <v/>
      </c>
      <c r="D915" s="134" t="str">
        <f>申込一覧表!AR65</f>
        <v/>
      </c>
      <c r="E915" s="138">
        <v>0</v>
      </c>
      <c r="F915" s="138">
        <v>0</v>
      </c>
      <c r="G915" s="134" t="str">
        <f>申込一覧表!CA65</f>
        <v>999:99.99</v>
      </c>
    </row>
    <row r="916" spans="1:7" x14ac:dyDescent="0.15">
      <c r="B916" s="140"/>
      <c r="C916" s="140"/>
      <c r="D916" s="140"/>
      <c r="E916" s="137"/>
      <c r="F916" s="137"/>
    </row>
    <row r="917" spans="1:7" x14ac:dyDescent="0.15">
      <c r="A917" s="134"/>
      <c r="B917" s="134"/>
      <c r="C917" s="134"/>
      <c r="D917" s="134"/>
      <c r="E917" s="138"/>
      <c r="F917" s="138"/>
      <c r="G917" s="134"/>
    </row>
    <row r="918" spans="1:7" x14ac:dyDescent="0.15">
      <c r="A918" s="141" t="str">
        <f>IF(申込一覧表!Z68="","",申込一覧表!AO68)</f>
        <v/>
      </c>
      <c r="B918" s="140" t="str">
        <f>申込一覧表!BD68</f>
        <v/>
      </c>
      <c r="C918" s="140" t="str">
        <f>申込一覧表!BO68</f>
        <v/>
      </c>
      <c r="D918" s="140" t="str">
        <f>申込一覧表!AR68</f>
        <v/>
      </c>
      <c r="E918" s="137">
        <v>0</v>
      </c>
      <c r="F918" s="137">
        <v>5</v>
      </c>
      <c r="G918" t="str">
        <f>申込一覧表!CA68</f>
        <v>999:99.99</v>
      </c>
    </row>
    <row r="919" spans="1:7" x14ac:dyDescent="0.15">
      <c r="A919" s="140" t="str">
        <f>IF(申込一覧表!Z69="","",申込一覧表!AO69)</f>
        <v/>
      </c>
      <c r="B919" s="140" t="str">
        <f>申込一覧表!BD69</f>
        <v/>
      </c>
      <c r="C919" s="140" t="str">
        <f>申込一覧表!BO69</f>
        <v/>
      </c>
      <c r="D919" s="140" t="str">
        <f>申込一覧表!AR69</f>
        <v/>
      </c>
      <c r="E919" s="137">
        <v>0</v>
      </c>
      <c r="F919" s="137">
        <v>5</v>
      </c>
      <c r="G919" s="140" t="str">
        <f>申込一覧表!CA69</f>
        <v>999:99.99</v>
      </c>
    </row>
    <row r="920" spans="1:7" x14ac:dyDescent="0.15">
      <c r="A920" s="140" t="str">
        <f>IF(申込一覧表!Z70="","",申込一覧表!AO70)</f>
        <v/>
      </c>
      <c r="B920" s="140" t="str">
        <f>申込一覧表!BD70</f>
        <v/>
      </c>
      <c r="C920" s="140" t="str">
        <f>申込一覧表!BO70</f>
        <v/>
      </c>
      <c r="D920" s="140" t="str">
        <f>申込一覧表!AR70</f>
        <v/>
      </c>
      <c r="E920" s="137">
        <v>0</v>
      </c>
      <c r="F920" s="137">
        <v>5</v>
      </c>
      <c r="G920" s="140" t="str">
        <f>申込一覧表!CA70</f>
        <v>999:99.99</v>
      </c>
    </row>
    <row r="921" spans="1:7" x14ac:dyDescent="0.15">
      <c r="A921" s="140" t="str">
        <f>IF(申込一覧表!Z71="","",申込一覧表!AO71)</f>
        <v/>
      </c>
      <c r="B921" s="140" t="str">
        <f>申込一覧表!BD71</f>
        <v/>
      </c>
      <c r="C921" s="140" t="str">
        <f>申込一覧表!BO71</f>
        <v/>
      </c>
      <c r="D921" s="140" t="str">
        <f>申込一覧表!AR71</f>
        <v/>
      </c>
      <c r="E921" s="137">
        <v>0</v>
      </c>
      <c r="F921" s="137">
        <v>5</v>
      </c>
      <c r="G921" s="140" t="str">
        <f>申込一覧表!CA71</f>
        <v>999:99.99</v>
      </c>
    </row>
    <row r="922" spans="1:7" x14ac:dyDescent="0.15">
      <c r="A922" s="140" t="str">
        <f>IF(申込一覧表!Z72="","",申込一覧表!AO72)</f>
        <v/>
      </c>
      <c r="B922" s="140" t="str">
        <f>申込一覧表!BD72</f>
        <v/>
      </c>
      <c r="C922" s="140" t="str">
        <f>申込一覧表!BO72</f>
        <v/>
      </c>
      <c r="D922" s="140" t="str">
        <f>申込一覧表!AR72</f>
        <v/>
      </c>
      <c r="E922" s="137">
        <v>0</v>
      </c>
      <c r="F922" s="137">
        <v>5</v>
      </c>
      <c r="G922" s="140" t="str">
        <f>申込一覧表!CA72</f>
        <v>999:99.99</v>
      </c>
    </row>
    <row r="923" spans="1:7" x14ac:dyDescent="0.15">
      <c r="A923" s="140" t="str">
        <f>IF(申込一覧表!Z73="","",申込一覧表!AO73)</f>
        <v/>
      </c>
      <c r="B923" s="140" t="str">
        <f>申込一覧表!BD73</f>
        <v/>
      </c>
      <c r="C923" s="140" t="str">
        <f>申込一覧表!BO73</f>
        <v/>
      </c>
      <c r="D923" s="140" t="str">
        <f>申込一覧表!AR73</f>
        <v/>
      </c>
      <c r="E923" s="137">
        <v>0</v>
      </c>
      <c r="F923" s="137">
        <v>5</v>
      </c>
      <c r="G923" s="140" t="str">
        <f>申込一覧表!CA73</f>
        <v>999:99.99</v>
      </c>
    </row>
    <row r="924" spans="1:7" x14ac:dyDescent="0.15">
      <c r="A924" s="140" t="str">
        <f>IF(申込一覧表!Z74="","",申込一覧表!AO74)</f>
        <v/>
      </c>
      <c r="B924" s="140" t="str">
        <f>申込一覧表!BD74</f>
        <v/>
      </c>
      <c r="C924" s="140" t="str">
        <f>申込一覧表!BO74</f>
        <v/>
      </c>
      <c r="D924" s="140" t="str">
        <f>申込一覧表!AR74</f>
        <v/>
      </c>
      <c r="E924" s="137">
        <v>0</v>
      </c>
      <c r="F924" s="137">
        <v>5</v>
      </c>
      <c r="G924" s="140" t="str">
        <f>申込一覧表!CA74</f>
        <v>999:99.99</v>
      </c>
    </row>
    <row r="925" spans="1:7" x14ac:dyDescent="0.15">
      <c r="A925" s="140" t="str">
        <f>IF(申込一覧表!Z75="","",申込一覧表!AO75)</f>
        <v/>
      </c>
      <c r="B925" s="140" t="str">
        <f>申込一覧表!BD75</f>
        <v/>
      </c>
      <c r="C925" s="140" t="str">
        <f>申込一覧表!BO75</f>
        <v/>
      </c>
      <c r="D925" s="140" t="str">
        <f>申込一覧表!AR75</f>
        <v/>
      </c>
      <c r="E925" s="137">
        <v>0</v>
      </c>
      <c r="F925" s="137">
        <v>5</v>
      </c>
      <c r="G925" s="140" t="str">
        <f>申込一覧表!CA75</f>
        <v>999:99.99</v>
      </c>
    </row>
    <row r="926" spans="1:7" x14ac:dyDescent="0.15">
      <c r="A926" s="140" t="str">
        <f>IF(申込一覧表!Z76="","",申込一覧表!AO76)</f>
        <v/>
      </c>
      <c r="B926" s="140" t="str">
        <f>申込一覧表!BD76</f>
        <v/>
      </c>
      <c r="C926" s="140" t="str">
        <f>申込一覧表!BO76</f>
        <v/>
      </c>
      <c r="D926" s="140" t="str">
        <f>申込一覧表!AR76</f>
        <v/>
      </c>
      <c r="E926" s="137">
        <v>0</v>
      </c>
      <c r="F926" s="137">
        <v>5</v>
      </c>
      <c r="G926" s="140" t="str">
        <f>申込一覧表!CA76</f>
        <v>999:99.99</v>
      </c>
    </row>
    <row r="927" spans="1:7" x14ac:dyDescent="0.15">
      <c r="A927" s="140" t="str">
        <f>IF(申込一覧表!Z77="","",申込一覧表!AO77)</f>
        <v/>
      </c>
      <c r="B927" s="140" t="str">
        <f>申込一覧表!BD77</f>
        <v/>
      </c>
      <c r="C927" s="140" t="str">
        <f>申込一覧表!BO77</f>
        <v/>
      </c>
      <c r="D927" s="140" t="str">
        <f>申込一覧表!AR77</f>
        <v/>
      </c>
      <c r="E927" s="137">
        <v>0</v>
      </c>
      <c r="F927" s="137">
        <v>5</v>
      </c>
      <c r="G927" s="140" t="str">
        <f>申込一覧表!CA77</f>
        <v>999:99.99</v>
      </c>
    </row>
    <row r="928" spans="1:7" x14ac:dyDescent="0.15">
      <c r="A928" s="140" t="str">
        <f>IF(申込一覧表!Z78="","",申込一覧表!AO78)</f>
        <v/>
      </c>
      <c r="B928" s="140" t="str">
        <f>申込一覧表!BD78</f>
        <v/>
      </c>
      <c r="C928" s="140" t="str">
        <f>申込一覧表!BO78</f>
        <v/>
      </c>
      <c r="D928" s="140" t="str">
        <f>申込一覧表!AR78</f>
        <v/>
      </c>
      <c r="E928" s="137">
        <v>0</v>
      </c>
      <c r="F928" s="137">
        <v>5</v>
      </c>
      <c r="G928" s="140" t="str">
        <f>申込一覧表!CA78</f>
        <v>999:99.99</v>
      </c>
    </row>
    <row r="929" spans="1:7" x14ac:dyDescent="0.15">
      <c r="A929" s="140" t="str">
        <f>IF(申込一覧表!Z79="","",申込一覧表!AO79)</f>
        <v/>
      </c>
      <c r="B929" s="140" t="str">
        <f>申込一覧表!BD79</f>
        <v/>
      </c>
      <c r="C929" s="140" t="str">
        <f>申込一覧表!BO79</f>
        <v/>
      </c>
      <c r="D929" s="140" t="str">
        <f>申込一覧表!AR79</f>
        <v/>
      </c>
      <c r="E929" s="137">
        <v>0</v>
      </c>
      <c r="F929" s="137">
        <v>5</v>
      </c>
      <c r="G929" s="140" t="str">
        <f>申込一覧表!CA79</f>
        <v>999:99.99</v>
      </c>
    </row>
    <row r="930" spans="1:7" x14ac:dyDescent="0.15">
      <c r="A930" s="140" t="str">
        <f>IF(申込一覧表!Z80="","",申込一覧表!AO80)</f>
        <v/>
      </c>
      <c r="B930" s="140" t="str">
        <f>申込一覧表!BD80</f>
        <v/>
      </c>
      <c r="C930" s="140" t="str">
        <f>申込一覧表!BO80</f>
        <v/>
      </c>
      <c r="D930" s="140" t="str">
        <f>申込一覧表!AR80</f>
        <v/>
      </c>
      <c r="E930" s="137">
        <v>0</v>
      </c>
      <c r="F930" s="137">
        <v>5</v>
      </c>
      <c r="G930" s="140" t="str">
        <f>申込一覧表!CA80</f>
        <v>999:99.99</v>
      </c>
    </row>
    <row r="931" spans="1:7" x14ac:dyDescent="0.15">
      <c r="A931" s="140" t="str">
        <f>IF(申込一覧表!Z81="","",申込一覧表!AO81)</f>
        <v/>
      </c>
      <c r="B931" s="140" t="str">
        <f>申込一覧表!BD81</f>
        <v/>
      </c>
      <c r="C931" s="140" t="str">
        <f>申込一覧表!BO81</f>
        <v/>
      </c>
      <c r="D931" s="140" t="str">
        <f>申込一覧表!AR81</f>
        <v/>
      </c>
      <c r="E931" s="137">
        <v>0</v>
      </c>
      <c r="F931" s="137">
        <v>5</v>
      </c>
      <c r="G931" s="140" t="str">
        <f>申込一覧表!CA81</f>
        <v>999:99.99</v>
      </c>
    </row>
    <row r="932" spans="1:7" x14ac:dyDescent="0.15">
      <c r="A932" s="140" t="str">
        <f>IF(申込一覧表!Z82="","",申込一覧表!AO82)</f>
        <v/>
      </c>
      <c r="B932" s="140" t="str">
        <f>申込一覧表!BD82</f>
        <v/>
      </c>
      <c r="C932" s="140" t="str">
        <f>申込一覧表!BO82</f>
        <v/>
      </c>
      <c r="D932" s="140" t="str">
        <f>申込一覧表!AR82</f>
        <v/>
      </c>
      <c r="E932" s="137">
        <v>0</v>
      </c>
      <c r="F932" s="137">
        <v>5</v>
      </c>
      <c r="G932" s="140" t="str">
        <f>申込一覧表!CA82</f>
        <v>999:99.99</v>
      </c>
    </row>
    <row r="933" spans="1:7" x14ac:dyDescent="0.15">
      <c r="A933" s="140" t="str">
        <f>IF(申込一覧表!Z83="","",申込一覧表!AO83)</f>
        <v/>
      </c>
      <c r="B933" s="140" t="str">
        <f>申込一覧表!BD83</f>
        <v/>
      </c>
      <c r="C933" s="140" t="str">
        <f>申込一覧表!BO83</f>
        <v/>
      </c>
      <c r="D933" s="140" t="str">
        <f>申込一覧表!AR83</f>
        <v/>
      </c>
      <c r="E933" s="137">
        <v>0</v>
      </c>
      <c r="F933" s="137">
        <v>5</v>
      </c>
      <c r="G933" s="140" t="str">
        <f>申込一覧表!CA83</f>
        <v>999:99.99</v>
      </c>
    </row>
    <row r="934" spans="1:7" x14ac:dyDescent="0.15">
      <c r="A934" s="140" t="str">
        <f>IF(申込一覧表!Z84="","",申込一覧表!AO84)</f>
        <v/>
      </c>
      <c r="B934" s="140" t="str">
        <f>申込一覧表!BD84</f>
        <v/>
      </c>
      <c r="C934" s="140" t="str">
        <f>申込一覧表!BO84</f>
        <v/>
      </c>
      <c r="D934" s="140" t="str">
        <f>申込一覧表!AR84</f>
        <v/>
      </c>
      <c r="E934" s="137">
        <v>0</v>
      </c>
      <c r="F934" s="137">
        <v>5</v>
      </c>
      <c r="G934" s="140" t="str">
        <f>申込一覧表!CA84</f>
        <v>999:99.99</v>
      </c>
    </row>
    <row r="935" spans="1:7" x14ac:dyDescent="0.15">
      <c r="A935" s="140" t="str">
        <f>IF(申込一覧表!Z85="","",申込一覧表!AO85)</f>
        <v/>
      </c>
      <c r="B935" s="140" t="str">
        <f>申込一覧表!BD85</f>
        <v/>
      </c>
      <c r="C935" s="140" t="str">
        <f>申込一覧表!BO85</f>
        <v/>
      </c>
      <c r="D935" s="140" t="str">
        <f>申込一覧表!AR85</f>
        <v/>
      </c>
      <c r="E935" s="137">
        <v>0</v>
      </c>
      <c r="F935" s="137">
        <v>5</v>
      </c>
      <c r="G935" s="140" t="str">
        <f>申込一覧表!CA85</f>
        <v>999:99.99</v>
      </c>
    </row>
    <row r="936" spans="1:7" x14ac:dyDescent="0.15">
      <c r="A936" s="140" t="str">
        <f>IF(申込一覧表!Z86="","",申込一覧表!AO86)</f>
        <v/>
      </c>
      <c r="B936" s="140" t="str">
        <f>申込一覧表!BD86</f>
        <v/>
      </c>
      <c r="C936" s="140" t="str">
        <f>申込一覧表!BO86</f>
        <v/>
      </c>
      <c r="D936" s="140" t="str">
        <f>申込一覧表!AR86</f>
        <v/>
      </c>
      <c r="E936" s="137">
        <v>0</v>
      </c>
      <c r="F936" s="137">
        <v>5</v>
      </c>
      <c r="G936" s="140" t="str">
        <f>申込一覧表!CA86</f>
        <v>999:99.99</v>
      </c>
    </row>
    <row r="937" spans="1:7" x14ac:dyDescent="0.15">
      <c r="A937" s="140" t="str">
        <f>IF(申込一覧表!Z87="","",申込一覧表!AO87)</f>
        <v/>
      </c>
      <c r="B937" s="140" t="str">
        <f>申込一覧表!BD87</f>
        <v/>
      </c>
      <c r="C937" s="140" t="str">
        <f>申込一覧表!BO87</f>
        <v/>
      </c>
      <c r="D937" s="140" t="str">
        <f>申込一覧表!AR87</f>
        <v/>
      </c>
      <c r="E937" s="137">
        <v>0</v>
      </c>
      <c r="F937" s="137">
        <v>5</v>
      </c>
      <c r="G937" s="140" t="str">
        <f>申込一覧表!CA87</f>
        <v>999:99.99</v>
      </c>
    </row>
    <row r="938" spans="1:7" x14ac:dyDescent="0.15">
      <c r="A938" s="140" t="str">
        <f>IF(申込一覧表!Z88="","",申込一覧表!AO88)</f>
        <v/>
      </c>
      <c r="B938" s="140" t="str">
        <f>申込一覧表!BD88</f>
        <v/>
      </c>
      <c r="C938" s="140" t="str">
        <f>申込一覧表!BO88</f>
        <v/>
      </c>
      <c r="D938" s="140" t="str">
        <f>申込一覧表!AR88</f>
        <v/>
      </c>
      <c r="E938" s="137">
        <v>0</v>
      </c>
      <c r="F938" s="137">
        <v>5</v>
      </c>
      <c r="G938" s="140" t="str">
        <f>申込一覧表!CA88</f>
        <v>999:99.99</v>
      </c>
    </row>
    <row r="939" spans="1:7" x14ac:dyDescent="0.15">
      <c r="A939" s="140" t="str">
        <f>IF(申込一覧表!Z89="","",申込一覧表!AO89)</f>
        <v/>
      </c>
      <c r="B939" s="140" t="str">
        <f>申込一覧表!BD89</f>
        <v/>
      </c>
      <c r="C939" s="140" t="str">
        <f>申込一覧表!BO89</f>
        <v/>
      </c>
      <c r="D939" s="140" t="str">
        <f>申込一覧表!AR89</f>
        <v/>
      </c>
      <c r="E939" s="137">
        <v>0</v>
      </c>
      <c r="F939" s="137">
        <v>5</v>
      </c>
      <c r="G939" s="140" t="str">
        <f>申込一覧表!CA89</f>
        <v>999:99.99</v>
      </c>
    </row>
    <row r="940" spans="1:7" x14ac:dyDescent="0.15">
      <c r="A940" s="140" t="str">
        <f>IF(申込一覧表!Z90="","",申込一覧表!AO90)</f>
        <v/>
      </c>
      <c r="B940" s="140" t="str">
        <f>申込一覧表!BD90</f>
        <v/>
      </c>
      <c r="C940" s="140" t="str">
        <f>申込一覧表!BO90</f>
        <v/>
      </c>
      <c r="D940" s="140" t="str">
        <f>申込一覧表!AR90</f>
        <v/>
      </c>
      <c r="E940" s="137">
        <v>0</v>
      </c>
      <c r="F940" s="137">
        <v>5</v>
      </c>
      <c r="G940" s="140" t="str">
        <f>申込一覧表!CA90</f>
        <v>999:99.99</v>
      </c>
    </row>
    <row r="941" spans="1:7" x14ac:dyDescent="0.15">
      <c r="A941" s="140" t="str">
        <f>IF(申込一覧表!Z91="","",申込一覧表!AO91)</f>
        <v/>
      </c>
      <c r="B941" s="140" t="str">
        <f>申込一覧表!BD91</f>
        <v/>
      </c>
      <c r="C941" s="140" t="str">
        <f>申込一覧表!BO91</f>
        <v/>
      </c>
      <c r="D941" s="140" t="str">
        <f>申込一覧表!AR91</f>
        <v/>
      </c>
      <c r="E941" s="137">
        <v>0</v>
      </c>
      <c r="F941" s="137">
        <v>5</v>
      </c>
      <c r="G941" s="140" t="str">
        <f>申込一覧表!CA91</f>
        <v>999:99.99</v>
      </c>
    </row>
    <row r="942" spans="1:7" x14ac:dyDescent="0.15">
      <c r="A942" s="140" t="str">
        <f>IF(申込一覧表!Z92="","",申込一覧表!AO92)</f>
        <v/>
      </c>
      <c r="B942" s="140" t="str">
        <f>申込一覧表!BD92</f>
        <v/>
      </c>
      <c r="C942" s="140" t="str">
        <f>申込一覧表!BO92</f>
        <v/>
      </c>
      <c r="D942" s="140" t="str">
        <f>申込一覧表!AR92</f>
        <v/>
      </c>
      <c r="E942" s="137">
        <v>0</v>
      </c>
      <c r="F942" s="137">
        <v>5</v>
      </c>
      <c r="G942" s="140" t="str">
        <f>申込一覧表!CA92</f>
        <v>999:99.99</v>
      </c>
    </row>
    <row r="943" spans="1:7" x14ac:dyDescent="0.15">
      <c r="A943" s="140" t="str">
        <f>IF(申込一覧表!Z93="","",申込一覧表!AO93)</f>
        <v/>
      </c>
      <c r="B943" s="140" t="str">
        <f>申込一覧表!BD93</f>
        <v/>
      </c>
      <c r="C943" s="140" t="str">
        <f>申込一覧表!BO93</f>
        <v/>
      </c>
      <c r="D943" s="140" t="str">
        <f>申込一覧表!AR93</f>
        <v/>
      </c>
      <c r="E943" s="137">
        <v>0</v>
      </c>
      <c r="F943" s="137">
        <v>5</v>
      </c>
      <c r="G943" s="140" t="str">
        <f>申込一覧表!CA93</f>
        <v>999:99.99</v>
      </c>
    </row>
    <row r="944" spans="1:7" x14ac:dyDescent="0.15">
      <c r="A944" s="140" t="str">
        <f>IF(申込一覧表!Z94="","",申込一覧表!AO94)</f>
        <v/>
      </c>
      <c r="B944" s="140" t="str">
        <f>申込一覧表!BD94</f>
        <v/>
      </c>
      <c r="C944" s="140" t="str">
        <f>申込一覧表!BO94</f>
        <v/>
      </c>
      <c r="D944" s="140" t="str">
        <f>申込一覧表!AR94</f>
        <v/>
      </c>
      <c r="E944" s="137">
        <v>0</v>
      </c>
      <c r="F944" s="137">
        <v>5</v>
      </c>
      <c r="G944" s="140" t="str">
        <f>申込一覧表!CA94</f>
        <v>999:99.99</v>
      </c>
    </row>
    <row r="945" spans="1:7" x14ac:dyDescent="0.15">
      <c r="A945" s="140" t="str">
        <f>IF(申込一覧表!Z95="","",申込一覧表!AO95)</f>
        <v/>
      </c>
      <c r="B945" s="140" t="str">
        <f>申込一覧表!BD95</f>
        <v/>
      </c>
      <c r="C945" s="140" t="str">
        <f>申込一覧表!BO95</f>
        <v/>
      </c>
      <c r="D945" s="140" t="str">
        <f>申込一覧表!AR95</f>
        <v/>
      </c>
      <c r="E945" s="137">
        <v>0</v>
      </c>
      <c r="F945" s="137">
        <v>5</v>
      </c>
      <c r="G945" s="140" t="str">
        <f>申込一覧表!CA95</f>
        <v>999:99.99</v>
      </c>
    </row>
    <row r="946" spans="1:7" x14ac:dyDescent="0.15">
      <c r="A946" s="140" t="str">
        <f>IF(申込一覧表!Z96="","",申込一覧表!AO96)</f>
        <v/>
      </c>
      <c r="B946" s="140" t="str">
        <f>申込一覧表!BD96</f>
        <v/>
      </c>
      <c r="C946" s="140" t="str">
        <f>申込一覧表!BO96</f>
        <v/>
      </c>
      <c r="D946" s="140" t="str">
        <f>申込一覧表!AR96</f>
        <v/>
      </c>
      <c r="E946" s="137">
        <v>0</v>
      </c>
      <c r="F946" s="137">
        <v>5</v>
      </c>
      <c r="G946" s="140" t="str">
        <f>申込一覧表!CA96</f>
        <v>999:99.99</v>
      </c>
    </row>
    <row r="947" spans="1:7" x14ac:dyDescent="0.15">
      <c r="A947" s="140" t="str">
        <f>IF(申込一覧表!Z97="","",申込一覧表!AO97)</f>
        <v/>
      </c>
      <c r="B947" s="140" t="str">
        <f>申込一覧表!BD97</f>
        <v/>
      </c>
      <c r="C947" s="140" t="str">
        <f>申込一覧表!BO97</f>
        <v/>
      </c>
      <c r="D947" s="140" t="str">
        <f>申込一覧表!AR97</f>
        <v/>
      </c>
      <c r="E947" s="137">
        <v>0</v>
      </c>
      <c r="F947" s="137">
        <v>5</v>
      </c>
      <c r="G947" s="140" t="str">
        <f>申込一覧表!CA97</f>
        <v>999:99.99</v>
      </c>
    </row>
    <row r="948" spans="1:7" x14ac:dyDescent="0.15">
      <c r="A948" s="140" t="str">
        <f>IF(申込一覧表!Z98="","",申込一覧表!AO98)</f>
        <v/>
      </c>
      <c r="B948" s="140" t="str">
        <f>申込一覧表!BD98</f>
        <v/>
      </c>
      <c r="C948" s="140" t="str">
        <f>申込一覧表!BO98</f>
        <v/>
      </c>
      <c r="D948" s="140" t="str">
        <f>申込一覧表!AR98</f>
        <v/>
      </c>
      <c r="E948" s="137">
        <v>0</v>
      </c>
      <c r="F948" s="137">
        <v>5</v>
      </c>
      <c r="G948" s="140" t="str">
        <f>申込一覧表!CA98</f>
        <v>999:99.99</v>
      </c>
    </row>
    <row r="949" spans="1:7" x14ac:dyDescent="0.15">
      <c r="A949" s="140" t="str">
        <f>IF(申込一覧表!Z99="","",申込一覧表!AO99)</f>
        <v/>
      </c>
      <c r="B949" s="140" t="str">
        <f>申込一覧表!BD99</f>
        <v/>
      </c>
      <c r="C949" s="140" t="str">
        <f>申込一覧表!BO99</f>
        <v/>
      </c>
      <c r="D949" s="140" t="str">
        <f>申込一覧表!AR99</f>
        <v/>
      </c>
      <c r="E949" s="137">
        <v>0</v>
      </c>
      <c r="F949" s="137">
        <v>5</v>
      </c>
      <c r="G949" s="140" t="str">
        <f>申込一覧表!CA99</f>
        <v>999:99.99</v>
      </c>
    </row>
    <row r="950" spans="1:7" x14ac:dyDescent="0.15">
      <c r="A950" s="140" t="str">
        <f>IF(申込一覧表!Z100="","",申込一覧表!AO100)</f>
        <v/>
      </c>
      <c r="B950" s="140" t="str">
        <f>申込一覧表!BD100</f>
        <v/>
      </c>
      <c r="C950" s="140" t="str">
        <f>申込一覧表!BO100</f>
        <v/>
      </c>
      <c r="D950" s="140" t="str">
        <f>申込一覧表!AR100</f>
        <v/>
      </c>
      <c r="E950" s="137">
        <v>0</v>
      </c>
      <c r="F950" s="137">
        <v>5</v>
      </c>
      <c r="G950" s="140" t="str">
        <f>申込一覧表!CA100</f>
        <v>999:99.99</v>
      </c>
    </row>
    <row r="951" spans="1:7" x14ac:dyDescent="0.15">
      <c r="A951" s="140" t="str">
        <f>IF(申込一覧表!Z101="","",申込一覧表!AO101)</f>
        <v/>
      </c>
      <c r="B951" s="140" t="str">
        <f>申込一覧表!BD101</f>
        <v/>
      </c>
      <c r="C951" s="140" t="str">
        <f>申込一覧表!BO101</f>
        <v/>
      </c>
      <c r="D951" s="140" t="str">
        <f>申込一覧表!AR101</f>
        <v/>
      </c>
      <c r="E951" s="137">
        <v>0</v>
      </c>
      <c r="F951" s="137">
        <v>5</v>
      </c>
      <c r="G951" s="140" t="str">
        <f>申込一覧表!CA101</f>
        <v>999:99.99</v>
      </c>
    </row>
    <row r="952" spans="1:7" x14ac:dyDescent="0.15">
      <c r="A952" s="140" t="str">
        <f>IF(申込一覧表!Z102="","",申込一覧表!AO102)</f>
        <v/>
      </c>
      <c r="B952" s="140" t="str">
        <f>申込一覧表!BD102</f>
        <v/>
      </c>
      <c r="C952" s="140" t="str">
        <f>申込一覧表!BO102</f>
        <v/>
      </c>
      <c r="D952" s="140" t="str">
        <f>申込一覧表!AR102</f>
        <v/>
      </c>
      <c r="E952" s="137">
        <v>0</v>
      </c>
      <c r="F952" s="137">
        <v>5</v>
      </c>
      <c r="G952" s="140" t="str">
        <f>申込一覧表!CA102</f>
        <v>999:99.99</v>
      </c>
    </row>
    <row r="953" spans="1:7" x14ac:dyDescent="0.15">
      <c r="A953" s="140" t="str">
        <f>IF(申込一覧表!Z103="","",申込一覧表!AO103)</f>
        <v/>
      </c>
      <c r="B953" s="140" t="str">
        <f>申込一覧表!BD103</f>
        <v/>
      </c>
      <c r="C953" s="140" t="str">
        <f>申込一覧表!BO103</f>
        <v/>
      </c>
      <c r="D953" s="140" t="str">
        <f>申込一覧表!AR103</f>
        <v/>
      </c>
      <c r="E953" s="137">
        <v>0</v>
      </c>
      <c r="F953" s="137">
        <v>5</v>
      </c>
      <c r="G953" s="140" t="str">
        <f>申込一覧表!CA103</f>
        <v>999:99.99</v>
      </c>
    </row>
    <row r="954" spans="1:7" x14ac:dyDescent="0.15">
      <c r="A954" s="140" t="str">
        <f>IF(申込一覧表!Z104="","",申込一覧表!AO104)</f>
        <v/>
      </c>
      <c r="B954" s="140" t="str">
        <f>申込一覧表!BD104</f>
        <v/>
      </c>
      <c r="C954" s="140" t="str">
        <f>申込一覧表!BO104</f>
        <v/>
      </c>
      <c r="D954" s="140" t="str">
        <f>申込一覧表!AR104</f>
        <v/>
      </c>
      <c r="E954" s="137">
        <v>0</v>
      </c>
      <c r="F954" s="137">
        <v>5</v>
      </c>
      <c r="G954" s="140" t="str">
        <f>申込一覧表!CA104</f>
        <v>999:99.99</v>
      </c>
    </row>
    <row r="955" spans="1:7" x14ac:dyDescent="0.15">
      <c r="A955" s="140" t="str">
        <f>IF(申込一覧表!Z105="","",申込一覧表!AO105)</f>
        <v/>
      </c>
      <c r="B955" s="140" t="str">
        <f>申込一覧表!BD105</f>
        <v/>
      </c>
      <c r="C955" s="140" t="str">
        <f>申込一覧表!BO105</f>
        <v/>
      </c>
      <c r="D955" s="140" t="str">
        <f>申込一覧表!AR105</f>
        <v/>
      </c>
      <c r="E955" s="137">
        <v>0</v>
      </c>
      <c r="F955" s="137">
        <v>5</v>
      </c>
      <c r="G955" s="140" t="str">
        <f>申込一覧表!CA105</f>
        <v>999:99.99</v>
      </c>
    </row>
    <row r="956" spans="1:7" x14ac:dyDescent="0.15">
      <c r="A956" s="140" t="str">
        <f>IF(申込一覧表!Z106="","",申込一覧表!AO106)</f>
        <v/>
      </c>
      <c r="B956" s="140" t="str">
        <f>申込一覧表!BD106</f>
        <v/>
      </c>
      <c r="C956" s="140" t="str">
        <f>申込一覧表!BO106</f>
        <v/>
      </c>
      <c r="D956" s="140" t="str">
        <f>申込一覧表!AR106</f>
        <v/>
      </c>
      <c r="E956" s="137">
        <v>0</v>
      </c>
      <c r="F956" s="137">
        <v>5</v>
      </c>
      <c r="G956" s="140" t="str">
        <f>申込一覧表!CA106</f>
        <v>999:99.99</v>
      </c>
    </row>
    <row r="957" spans="1:7" x14ac:dyDescent="0.15">
      <c r="A957" s="140" t="str">
        <f>IF(申込一覧表!Z107="","",申込一覧表!AO107)</f>
        <v/>
      </c>
      <c r="B957" s="140" t="str">
        <f>申込一覧表!BD107</f>
        <v/>
      </c>
      <c r="C957" s="140" t="str">
        <f>申込一覧表!BO107</f>
        <v/>
      </c>
      <c r="D957" s="140" t="str">
        <f>申込一覧表!AR107</f>
        <v/>
      </c>
      <c r="E957" s="137">
        <v>0</v>
      </c>
      <c r="F957" s="137">
        <v>5</v>
      </c>
      <c r="G957" s="140" t="str">
        <f>申込一覧表!CA107</f>
        <v>999:99.99</v>
      </c>
    </row>
    <row r="958" spans="1:7" x14ac:dyDescent="0.15">
      <c r="A958" s="140" t="str">
        <f>IF(申込一覧表!Z108="","",申込一覧表!AO108)</f>
        <v/>
      </c>
      <c r="B958" s="140" t="str">
        <f>申込一覧表!BD108</f>
        <v/>
      </c>
      <c r="C958" s="140" t="str">
        <f>申込一覧表!BO108</f>
        <v/>
      </c>
      <c r="D958" s="140" t="str">
        <f>申込一覧表!AR108</f>
        <v/>
      </c>
      <c r="E958" s="137">
        <v>0</v>
      </c>
      <c r="F958" s="137">
        <v>5</v>
      </c>
      <c r="G958" s="140" t="str">
        <f>申込一覧表!CA108</f>
        <v>999:99.99</v>
      </c>
    </row>
    <row r="959" spans="1:7" x14ac:dyDescent="0.15">
      <c r="A959" s="140" t="str">
        <f>IF(申込一覧表!Z109="","",申込一覧表!AO109)</f>
        <v/>
      </c>
      <c r="B959" s="140" t="str">
        <f>申込一覧表!BD109</f>
        <v/>
      </c>
      <c r="C959" s="140" t="str">
        <f>申込一覧表!BO109</f>
        <v/>
      </c>
      <c r="D959" s="140" t="str">
        <f>申込一覧表!AR109</f>
        <v/>
      </c>
      <c r="E959" s="137">
        <v>0</v>
      </c>
      <c r="F959" s="137">
        <v>5</v>
      </c>
      <c r="G959" s="140" t="str">
        <f>申込一覧表!CA109</f>
        <v>999:99.99</v>
      </c>
    </row>
    <row r="960" spans="1:7" x14ac:dyDescent="0.15">
      <c r="A960" s="140" t="str">
        <f>IF(申込一覧表!Z110="","",申込一覧表!AO110)</f>
        <v/>
      </c>
      <c r="B960" s="140" t="str">
        <f>申込一覧表!BD110</f>
        <v/>
      </c>
      <c r="C960" s="140" t="str">
        <f>申込一覧表!BO110</f>
        <v/>
      </c>
      <c r="D960" s="140" t="str">
        <f>申込一覧表!AR110</f>
        <v/>
      </c>
      <c r="E960" s="137">
        <v>0</v>
      </c>
      <c r="F960" s="137">
        <v>5</v>
      </c>
      <c r="G960" s="140" t="str">
        <f>申込一覧表!CA110</f>
        <v>999:99.99</v>
      </c>
    </row>
    <row r="961" spans="1:7" x14ac:dyDescent="0.15">
      <c r="A961" s="140" t="str">
        <f>IF(申込一覧表!Z111="","",申込一覧表!AO111)</f>
        <v/>
      </c>
      <c r="B961" s="140" t="str">
        <f>申込一覧表!BD111</f>
        <v/>
      </c>
      <c r="C961" s="140" t="str">
        <f>申込一覧表!BO111</f>
        <v/>
      </c>
      <c r="D961" s="140" t="str">
        <f>申込一覧表!AR111</f>
        <v/>
      </c>
      <c r="E961" s="137">
        <v>0</v>
      </c>
      <c r="F961" s="137">
        <v>5</v>
      </c>
      <c r="G961" s="140" t="str">
        <f>申込一覧表!CA111</f>
        <v>999:99.99</v>
      </c>
    </row>
    <row r="962" spans="1:7" x14ac:dyDescent="0.15">
      <c r="A962" s="140" t="str">
        <f>IF(申込一覧表!Z112="","",申込一覧表!AO112)</f>
        <v/>
      </c>
      <c r="B962" s="140" t="str">
        <f>申込一覧表!BD112</f>
        <v/>
      </c>
      <c r="C962" s="140" t="str">
        <f>申込一覧表!BO112</f>
        <v/>
      </c>
      <c r="D962" s="140" t="str">
        <f>申込一覧表!AR112</f>
        <v/>
      </c>
      <c r="E962" s="137">
        <v>0</v>
      </c>
      <c r="F962" s="137">
        <v>5</v>
      </c>
      <c r="G962" s="140" t="str">
        <f>申込一覧表!CA112</f>
        <v>999:99.99</v>
      </c>
    </row>
    <row r="963" spans="1:7" x14ac:dyDescent="0.15">
      <c r="A963" s="140" t="str">
        <f>IF(申込一覧表!Z113="","",申込一覧表!AO113)</f>
        <v/>
      </c>
      <c r="B963" s="140" t="str">
        <f>申込一覧表!BD113</f>
        <v/>
      </c>
      <c r="C963" s="140" t="str">
        <f>申込一覧表!BO113</f>
        <v/>
      </c>
      <c r="D963" s="140" t="str">
        <f>申込一覧表!AR113</f>
        <v/>
      </c>
      <c r="E963" s="137">
        <v>0</v>
      </c>
      <c r="F963" s="137">
        <v>5</v>
      </c>
      <c r="G963" s="140" t="str">
        <f>申込一覧表!CA113</f>
        <v>999:99.99</v>
      </c>
    </row>
    <row r="964" spans="1:7" x14ac:dyDescent="0.15">
      <c r="A964" s="140" t="str">
        <f>IF(申込一覧表!Z114="","",申込一覧表!AO114)</f>
        <v/>
      </c>
      <c r="B964" s="140" t="str">
        <f>申込一覧表!BD114</f>
        <v/>
      </c>
      <c r="C964" s="140" t="str">
        <f>申込一覧表!BO114</f>
        <v/>
      </c>
      <c r="D964" s="140" t="str">
        <f>申込一覧表!AR114</f>
        <v/>
      </c>
      <c r="E964" s="137">
        <v>0</v>
      </c>
      <c r="F964" s="137">
        <v>5</v>
      </c>
      <c r="G964" s="140" t="str">
        <f>申込一覧表!CA114</f>
        <v>999:99.99</v>
      </c>
    </row>
    <row r="965" spans="1:7" x14ac:dyDescent="0.15">
      <c r="A965" s="140" t="str">
        <f>IF(申込一覧表!Z115="","",申込一覧表!AO115)</f>
        <v/>
      </c>
      <c r="B965" s="140" t="str">
        <f>申込一覧表!BD115</f>
        <v/>
      </c>
      <c r="C965" s="140" t="str">
        <f>申込一覧表!BO115</f>
        <v/>
      </c>
      <c r="D965" s="140" t="str">
        <f>申込一覧表!AR115</f>
        <v/>
      </c>
      <c r="E965" s="137">
        <v>0</v>
      </c>
      <c r="F965" s="137">
        <v>5</v>
      </c>
      <c r="G965" s="140" t="str">
        <f>申込一覧表!CA115</f>
        <v>999:99.99</v>
      </c>
    </row>
    <row r="966" spans="1:7" x14ac:dyDescent="0.15">
      <c r="A966" s="140" t="str">
        <f>IF(申込一覧表!Z116="","",申込一覧表!AO116)</f>
        <v/>
      </c>
      <c r="B966" s="140" t="str">
        <f>申込一覧表!BD116</f>
        <v/>
      </c>
      <c r="C966" s="140" t="str">
        <f>申込一覧表!BO116</f>
        <v/>
      </c>
      <c r="D966" s="140" t="str">
        <f>申込一覧表!AR116</f>
        <v/>
      </c>
      <c r="E966" s="137">
        <v>0</v>
      </c>
      <c r="F966" s="137">
        <v>5</v>
      </c>
      <c r="G966" s="140" t="str">
        <f>申込一覧表!CA116</f>
        <v>999:99.99</v>
      </c>
    </row>
    <row r="967" spans="1:7" x14ac:dyDescent="0.15">
      <c r="A967" s="140" t="str">
        <f>IF(申込一覧表!Z117="","",申込一覧表!AO117)</f>
        <v/>
      </c>
      <c r="B967" s="140" t="str">
        <f>申込一覧表!BD117</f>
        <v/>
      </c>
      <c r="C967" s="140" t="str">
        <f>申込一覧表!BO117</f>
        <v/>
      </c>
      <c r="D967" s="140" t="str">
        <f>申込一覧表!AR117</f>
        <v/>
      </c>
      <c r="E967" s="137">
        <v>0</v>
      </c>
      <c r="F967" s="137">
        <v>5</v>
      </c>
      <c r="G967" s="140" t="str">
        <f>申込一覧表!CA117</f>
        <v>999:99.99</v>
      </c>
    </row>
    <row r="968" spans="1:7" x14ac:dyDescent="0.15">
      <c r="A968" s="140" t="str">
        <f>IF(申込一覧表!Z118="","",申込一覧表!AO118)</f>
        <v/>
      </c>
      <c r="B968" s="140" t="str">
        <f>申込一覧表!BD118</f>
        <v/>
      </c>
      <c r="C968" s="140" t="str">
        <f>申込一覧表!BO118</f>
        <v/>
      </c>
      <c r="D968" s="140" t="str">
        <f>申込一覧表!AR118</f>
        <v/>
      </c>
      <c r="E968" s="137">
        <v>0</v>
      </c>
      <c r="F968" s="137">
        <v>5</v>
      </c>
      <c r="G968" s="140" t="str">
        <f>申込一覧表!CA118</f>
        <v>999:99.99</v>
      </c>
    </row>
    <row r="969" spans="1:7" x14ac:dyDescent="0.15">
      <c r="A969" s="140" t="str">
        <f>IF(申込一覧表!Z119="","",申込一覧表!AO119)</f>
        <v/>
      </c>
      <c r="B969" s="140" t="str">
        <f>申込一覧表!BD119</f>
        <v/>
      </c>
      <c r="C969" s="140" t="str">
        <f>申込一覧表!BO119</f>
        <v/>
      </c>
      <c r="D969" s="140" t="str">
        <f>申込一覧表!AR119</f>
        <v/>
      </c>
      <c r="E969" s="137">
        <v>0</v>
      </c>
      <c r="F969" s="137">
        <v>5</v>
      </c>
      <c r="G969" s="140" t="str">
        <f>申込一覧表!CA119</f>
        <v>999:99.99</v>
      </c>
    </row>
    <row r="970" spans="1:7" x14ac:dyDescent="0.15">
      <c r="A970" s="140" t="str">
        <f>IF(申込一覧表!Z120="","",申込一覧表!AO120)</f>
        <v/>
      </c>
      <c r="B970" s="140" t="str">
        <f>申込一覧表!BD120</f>
        <v/>
      </c>
      <c r="C970" s="140" t="str">
        <f>申込一覧表!BO120</f>
        <v/>
      </c>
      <c r="D970" s="140" t="str">
        <f>申込一覧表!AR120</f>
        <v/>
      </c>
      <c r="E970" s="137">
        <v>0</v>
      </c>
      <c r="F970" s="137">
        <v>5</v>
      </c>
      <c r="G970" s="140" t="str">
        <f>申込一覧表!CA120</f>
        <v>999:99.99</v>
      </c>
    </row>
    <row r="971" spans="1:7" x14ac:dyDescent="0.15">
      <c r="A971" s="140" t="str">
        <f>IF(申込一覧表!Z121="","",申込一覧表!AO121)</f>
        <v/>
      </c>
      <c r="B971" s="140" t="str">
        <f>申込一覧表!BD121</f>
        <v/>
      </c>
      <c r="C971" s="140" t="str">
        <f>申込一覧表!BO121</f>
        <v/>
      </c>
      <c r="D971" s="140" t="str">
        <f>申込一覧表!AR121</f>
        <v/>
      </c>
      <c r="E971" s="137">
        <v>0</v>
      </c>
      <c r="F971" s="137">
        <v>5</v>
      </c>
      <c r="G971" s="140" t="str">
        <f>申込一覧表!CA121</f>
        <v>999:99.99</v>
      </c>
    </row>
    <row r="972" spans="1:7" x14ac:dyDescent="0.15">
      <c r="A972" s="140" t="str">
        <f>IF(申込一覧表!Z122="","",申込一覧表!AO122)</f>
        <v/>
      </c>
      <c r="B972" s="140" t="str">
        <f>申込一覧表!BD122</f>
        <v/>
      </c>
      <c r="C972" s="140" t="str">
        <f>申込一覧表!BO122</f>
        <v/>
      </c>
      <c r="D972" s="140" t="str">
        <f>申込一覧表!AR122</f>
        <v/>
      </c>
      <c r="E972" s="137">
        <v>0</v>
      </c>
      <c r="F972" s="137">
        <v>5</v>
      </c>
      <c r="G972" s="140" t="str">
        <f>申込一覧表!CA122</f>
        <v>999:99.99</v>
      </c>
    </row>
    <row r="973" spans="1:7" x14ac:dyDescent="0.15">
      <c r="A973" s="140" t="str">
        <f>IF(申込一覧表!Z123="","",申込一覧表!AO123)</f>
        <v/>
      </c>
      <c r="B973" s="140" t="str">
        <f>申込一覧表!BD123</f>
        <v/>
      </c>
      <c r="C973" s="140" t="str">
        <f>申込一覧表!BO123</f>
        <v/>
      </c>
      <c r="D973" s="140" t="str">
        <f>申込一覧表!AR123</f>
        <v/>
      </c>
      <c r="E973" s="137">
        <v>0</v>
      </c>
      <c r="F973" s="137">
        <v>5</v>
      </c>
      <c r="G973" s="140" t="str">
        <f>申込一覧表!CA123</f>
        <v>999:99.99</v>
      </c>
    </row>
    <row r="974" spans="1:7" x14ac:dyDescent="0.15">
      <c r="A974" s="140" t="str">
        <f>IF(申込一覧表!Z124="","",申込一覧表!AO124)</f>
        <v/>
      </c>
      <c r="B974" s="140" t="str">
        <f>申込一覧表!BD124</f>
        <v/>
      </c>
      <c r="C974" s="140" t="str">
        <f>申込一覧表!BO124</f>
        <v/>
      </c>
      <c r="D974" s="140" t="str">
        <f>申込一覧表!AR124</f>
        <v/>
      </c>
      <c r="E974" s="137">
        <v>0</v>
      </c>
      <c r="F974" s="137">
        <v>5</v>
      </c>
      <c r="G974" s="140" t="str">
        <f>申込一覧表!CA124</f>
        <v>999:99.99</v>
      </c>
    </row>
    <row r="975" spans="1:7" x14ac:dyDescent="0.15">
      <c r="A975" s="140" t="str">
        <f>IF(申込一覧表!Z125="","",申込一覧表!AO125)</f>
        <v/>
      </c>
      <c r="B975" s="140" t="str">
        <f>申込一覧表!BD125</f>
        <v/>
      </c>
      <c r="C975" s="140" t="str">
        <f>申込一覧表!BO125</f>
        <v/>
      </c>
      <c r="D975" s="140" t="str">
        <f>申込一覧表!AR125</f>
        <v/>
      </c>
      <c r="E975" s="137">
        <v>0</v>
      </c>
      <c r="F975" s="137">
        <v>5</v>
      </c>
      <c r="G975" s="140" t="str">
        <f>申込一覧表!CA125</f>
        <v>999:99.99</v>
      </c>
    </row>
    <row r="976" spans="1:7" x14ac:dyDescent="0.15">
      <c r="A976" s="140" t="str">
        <f>IF(申込一覧表!Z126="","",申込一覧表!AO126)</f>
        <v/>
      </c>
      <c r="B976" s="140" t="str">
        <f>申込一覧表!BD126</f>
        <v/>
      </c>
      <c r="C976" s="140" t="str">
        <f>申込一覧表!BO126</f>
        <v/>
      </c>
      <c r="D976" s="140" t="str">
        <f>申込一覧表!AR126</f>
        <v/>
      </c>
      <c r="E976" s="137">
        <v>0</v>
      </c>
      <c r="F976" s="137">
        <v>5</v>
      </c>
      <c r="G976" s="140" t="str">
        <f>申込一覧表!CA126</f>
        <v>999:99.99</v>
      </c>
    </row>
    <row r="977" spans="1:7" x14ac:dyDescent="0.15">
      <c r="A977" s="134" t="str">
        <f>IF(申込一覧表!Z127="","",申込一覧表!AO127)</f>
        <v/>
      </c>
      <c r="B977" s="134" t="str">
        <f>申込一覧表!BD127</f>
        <v/>
      </c>
      <c r="C977" s="134" t="str">
        <f>申込一覧表!BO127</f>
        <v/>
      </c>
      <c r="D977" s="134" t="str">
        <f>申込一覧表!AR127</f>
        <v/>
      </c>
      <c r="E977" s="138">
        <v>0</v>
      </c>
      <c r="F977" s="138">
        <v>5</v>
      </c>
      <c r="G977" s="134" t="str">
        <f>申込一覧表!CA127</f>
        <v>999:99.99</v>
      </c>
    </row>
    <row r="978" spans="1:7" x14ac:dyDescent="0.15">
      <c r="A978" t="str">
        <f>IF(申込一覧表!AB6="","",申込一覧表!AO6)</f>
        <v/>
      </c>
      <c r="B978" s="141" t="str">
        <f>申込一覧表!BE6</f>
        <v/>
      </c>
      <c r="C978" s="141" t="str">
        <f>申込一覧表!BP6</f>
        <v/>
      </c>
      <c r="D978" s="141" t="str">
        <f>申込一覧表!AR6</f>
        <v/>
      </c>
      <c r="E978" s="137">
        <v>0</v>
      </c>
      <c r="F978" s="137">
        <v>0</v>
      </c>
      <c r="G978" t="str">
        <f>申込一覧表!CB6</f>
        <v>999:99.99</v>
      </c>
    </row>
    <row r="979" spans="1:7" x14ac:dyDescent="0.15">
      <c r="A979" s="140" t="str">
        <f>IF(申込一覧表!AB7="","",申込一覧表!AO7)</f>
        <v/>
      </c>
      <c r="B979" s="140" t="str">
        <f>申込一覧表!BE7</f>
        <v/>
      </c>
      <c r="C979" s="140" t="str">
        <f>申込一覧表!BP7</f>
        <v/>
      </c>
      <c r="D979" s="140" t="str">
        <f>申込一覧表!AR7</f>
        <v/>
      </c>
      <c r="E979" s="137">
        <v>0</v>
      </c>
      <c r="F979" s="137">
        <v>0</v>
      </c>
      <c r="G979" s="140" t="str">
        <f>申込一覧表!CB7</f>
        <v>999:99.99</v>
      </c>
    </row>
    <row r="980" spans="1:7" x14ac:dyDescent="0.15">
      <c r="A980" s="140" t="str">
        <f>IF(申込一覧表!AB8="","",申込一覧表!AO8)</f>
        <v/>
      </c>
      <c r="B980" s="140" t="str">
        <f>申込一覧表!BE8</f>
        <v/>
      </c>
      <c r="C980" s="140" t="str">
        <f>申込一覧表!BP8</f>
        <v/>
      </c>
      <c r="D980" s="140" t="str">
        <f>申込一覧表!AR8</f>
        <v/>
      </c>
      <c r="E980" s="137">
        <v>0</v>
      </c>
      <c r="F980" s="137">
        <v>0</v>
      </c>
      <c r="G980" s="140" t="str">
        <f>申込一覧表!CB8</f>
        <v>999:99.99</v>
      </c>
    </row>
    <row r="981" spans="1:7" x14ac:dyDescent="0.15">
      <c r="A981" s="140" t="str">
        <f>IF(申込一覧表!AB9="","",申込一覧表!AO9)</f>
        <v/>
      </c>
      <c r="B981" s="140" t="str">
        <f>申込一覧表!BE9</f>
        <v/>
      </c>
      <c r="C981" s="140" t="str">
        <f>申込一覧表!BP9</f>
        <v/>
      </c>
      <c r="D981" s="140" t="str">
        <f>申込一覧表!AR9</f>
        <v/>
      </c>
      <c r="E981" s="137">
        <v>0</v>
      </c>
      <c r="F981" s="137">
        <v>0</v>
      </c>
      <c r="G981" s="140" t="str">
        <f>申込一覧表!CB9</f>
        <v>999:99.99</v>
      </c>
    </row>
    <row r="982" spans="1:7" x14ac:dyDescent="0.15">
      <c r="A982" s="140" t="str">
        <f>IF(申込一覧表!AB10="","",申込一覧表!AO10)</f>
        <v/>
      </c>
      <c r="B982" s="140" t="str">
        <f>申込一覧表!BE10</f>
        <v/>
      </c>
      <c r="C982" s="140" t="str">
        <f>申込一覧表!BP10</f>
        <v/>
      </c>
      <c r="D982" s="140" t="str">
        <f>申込一覧表!AR10</f>
        <v/>
      </c>
      <c r="E982" s="137">
        <v>0</v>
      </c>
      <c r="F982" s="137">
        <v>0</v>
      </c>
      <c r="G982" s="140" t="str">
        <f>申込一覧表!CB10</f>
        <v>999:99.99</v>
      </c>
    </row>
    <row r="983" spans="1:7" x14ac:dyDescent="0.15">
      <c r="A983" s="140" t="str">
        <f>IF(申込一覧表!AB11="","",申込一覧表!AO11)</f>
        <v/>
      </c>
      <c r="B983" s="140" t="str">
        <f>申込一覧表!BE11</f>
        <v/>
      </c>
      <c r="C983" s="140" t="str">
        <f>申込一覧表!BP11</f>
        <v/>
      </c>
      <c r="D983" s="140" t="str">
        <f>申込一覧表!AR11</f>
        <v/>
      </c>
      <c r="E983" s="137">
        <v>0</v>
      </c>
      <c r="F983" s="137">
        <v>0</v>
      </c>
      <c r="G983" s="140" t="str">
        <f>申込一覧表!CB11</f>
        <v>999:99.99</v>
      </c>
    </row>
    <row r="984" spans="1:7" x14ac:dyDescent="0.15">
      <c r="A984" s="140" t="str">
        <f>IF(申込一覧表!AB12="","",申込一覧表!AO12)</f>
        <v/>
      </c>
      <c r="B984" s="140" t="str">
        <f>申込一覧表!BE12</f>
        <v/>
      </c>
      <c r="C984" s="140" t="str">
        <f>申込一覧表!BP12</f>
        <v/>
      </c>
      <c r="D984" s="140" t="str">
        <f>申込一覧表!AR12</f>
        <v/>
      </c>
      <c r="E984" s="137">
        <v>0</v>
      </c>
      <c r="F984" s="137">
        <v>0</v>
      </c>
      <c r="G984" s="140" t="str">
        <f>申込一覧表!CB12</f>
        <v>999:99.99</v>
      </c>
    </row>
    <row r="985" spans="1:7" x14ac:dyDescent="0.15">
      <c r="A985" s="140" t="str">
        <f>IF(申込一覧表!AB13="","",申込一覧表!AO13)</f>
        <v/>
      </c>
      <c r="B985" s="140" t="str">
        <f>申込一覧表!BE13</f>
        <v/>
      </c>
      <c r="C985" s="140" t="str">
        <f>申込一覧表!BP13</f>
        <v/>
      </c>
      <c r="D985" s="140" t="str">
        <f>申込一覧表!AR13</f>
        <v/>
      </c>
      <c r="E985" s="137">
        <v>0</v>
      </c>
      <c r="F985" s="137">
        <v>0</v>
      </c>
      <c r="G985" s="140" t="str">
        <f>申込一覧表!CB13</f>
        <v>999:99.99</v>
      </c>
    </row>
    <row r="986" spans="1:7" x14ac:dyDescent="0.15">
      <c r="A986" s="140" t="str">
        <f>IF(申込一覧表!AB14="","",申込一覧表!AO14)</f>
        <v/>
      </c>
      <c r="B986" s="140" t="str">
        <f>申込一覧表!BE14</f>
        <v/>
      </c>
      <c r="C986" s="140" t="str">
        <f>申込一覧表!BP14</f>
        <v/>
      </c>
      <c r="D986" s="140" t="str">
        <f>申込一覧表!AR14</f>
        <v/>
      </c>
      <c r="E986" s="137">
        <v>0</v>
      </c>
      <c r="F986" s="137">
        <v>0</v>
      </c>
      <c r="G986" s="140" t="str">
        <f>申込一覧表!CB14</f>
        <v>999:99.99</v>
      </c>
    </row>
    <row r="987" spans="1:7" x14ac:dyDescent="0.15">
      <c r="A987" s="140" t="str">
        <f>IF(申込一覧表!AB15="","",申込一覧表!AO15)</f>
        <v/>
      </c>
      <c r="B987" s="140" t="str">
        <f>申込一覧表!BE15</f>
        <v/>
      </c>
      <c r="C987" s="140" t="str">
        <f>申込一覧表!BP15</f>
        <v/>
      </c>
      <c r="D987" s="140" t="str">
        <f>申込一覧表!AR15</f>
        <v/>
      </c>
      <c r="E987" s="137">
        <v>0</v>
      </c>
      <c r="F987" s="137">
        <v>0</v>
      </c>
      <c r="G987" s="140" t="str">
        <f>申込一覧表!CB15</f>
        <v>999:99.99</v>
      </c>
    </row>
    <row r="988" spans="1:7" x14ac:dyDescent="0.15">
      <c r="A988" s="140" t="str">
        <f>IF(申込一覧表!AB16="","",申込一覧表!AO16)</f>
        <v/>
      </c>
      <c r="B988" s="140" t="str">
        <f>申込一覧表!BE16</f>
        <v/>
      </c>
      <c r="C988" s="140" t="str">
        <f>申込一覧表!BP16</f>
        <v/>
      </c>
      <c r="D988" s="140" t="str">
        <f>申込一覧表!AR16</f>
        <v/>
      </c>
      <c r="E988" s="137">
        <v>0</v>
      </c>
      <c r="F988" s="137">
        <v>0</v>
      </c>
      <c r="G988" s="140" t="str">
        <f>申込一覧表!CB16</f>
        <v>999:99.99</v>
      </c>
    </row>
    <row r="989" spans="1:7" x14ac:dyDescent="0.15">
      <c r="A989" s="140" t="str">
        <f>IF(申込一覧表!AB17="","",申込一覧表!AO17)</f>
        <v/>
      </c>
      <c r="B989" s="140" t="str">
        <f>申込一覧表!BE17</f>
        <v/>
      </c>
      <c r="C989" s="140" t="str">
        <f>申込一覧表!BP17</f>
        <v/>
      </c>
      <c r="D989" s="140" t="str">
        <f>申込一覧表!AR17</f>
        <v/>
      </c>
      <c r="E989" s="137">
        <v>0</v>
      </c>
      <c r="F989" s="137">
        <v>0</v>
      </c>
      <c r="G989" s="140" t="str">
        <f>申込一覧表!CB17</f>
        <v>999:99.99</v>
      </c>
    </row>
    <row r="990" spans="1:7" x14ac:dyDescent="0.15">
      <c r="A990" s="140" t="str">
        <f>IF(申込一覧表!AB18="","",申込一覧表!AO18)</f>
        <v/>
      </c>
      <c r="B990" s="140" t="str">
        <f>申込一覧表!BE18</f>
        <v/>
      </c>
      <c r="C990" s="140" t="str">
        <f>申込一覧表!BP18</f>
        <v/>
      </c>
      <c r="D990" s="140" t="str">
        <f>申込一覧表!AR18</f>
        <v/>
      </c>
      <c r="E990" s="137">
        <v>0</v>
      </c>
      <c r="F990" s="137">
        <v>0</v>
      </c>
      <c r="G990" s="140" t="str">
        <f>申込一覧表!CB18</f>
        <v>999:99.99</v>
      </c>
    </row>
    <row r="991" spans="1:7" x14ac:dyDescent="0.15">
      <c r="A991" s="140" t="str">
        <f>IF(申込一覧表!AB19="","",申込一覧表!AO19)</f>
        <v/>
      </c>
      <c r="B991" s="140" t="str">
        <f>申込一覧表!BE19</f>
        <v/>
      </c>
      <c r="C991" s="140" t="str">
        <f>申込一覧表!BP19</f>
        <v/>
      </c>
      <c r="D991" s="140" t="str">
        <f>申込一覧表!AR19</f>
        <v/>
      </c>
      <c r="E991" s="137">
        <v>0</v>
      </c>
      <c r="F991" s="137">
        <v>0</v>
      </c>
      <c r="G991" s="140" t="str">
        <f>申込一覧表!CB19</f>
        <v>999:99.99</v>
      </c>
    </row>
    <row r="992" spans="1:7" x14ac:dyDescent="0.15">
      <c r="A992" s="140" t="str">
        <f>IF(申込一覧表!AB20="","",申込一覧表!AO20)</f>
        <v/>
      </c>
      <c r="B992" s="140" t="str">
        <f>申込一覧表!BE20</f>
        <v/>
      </c>
      <c r="C992" s="140" t="str">
        <f>申込一覧表!BP20</f>
        <v/>
      </c>
      <c r="D992" s="140" t="str">
        <f>申込一覧表!AR20</f>
        <v/>
      </c>
      <c r="E992" s="137">
        <v>0</v>
      </c>
      <c r="F992" s="137">
        <v>0</v>
      </c>
      <c r="G992" s="140" t="str">
        <f>申込一覧表!CB20</f>
        <v>999:99.99</v>
      </c>
    </row>
    <row r="993" spans="1:7" x14ac:dyDescent="0.15">
      <c r="A993" s="140" t="str">
        <f>IF(申込一覧表!AB21="","",申込一覧表!AO21)</f>
        <v/>
      </c>
      <c r="B993" s="140" t="str">
        <f>申込一覧表!BE21</f>
        <v/>
      </c>
      <c r="C993" s="140" t="str">
        <f>申込一覧表!BP21</f>
        <v/>
      </c>
      <c r="D993" s="140" t="str">
        <f>申込一覧表!AR21</f>
        <v/>
      </c>
      <c r="E993" s="137">
        <v>0</v>
      </c>
      <c r="F993" s="137">
        <v>0</v>
      </c>
      <c r="G993" s="140" t="str">
        <f>申込一覧表!CB21</f>
        <v>999:99.99</v>
      </c>
    </row>
    <row r="994" spans="1:7" x14ac:dyDescent="0.15">
      <c r="A994" s="140" t="str">
        <f>IF(申込一覧表!AB22="","",申込一覧表!AO22)</f>
        <v/>
      </c>
      <c r="B994" s="140" t="str">
        <f>申込一覧表!BE22</f>
        <v/>
      </c>
      <c r="C994" s="140" t="str">
        <f>申込一覧表!BP22</f>
        <v/>
      </c>
      <c r="D994" s="140" t="str">
        <f>申込一覧表!AR22</f>
        <v/>
      </c>
      <c r="E994" s="137">
        <v>0</v>
      </c>
      <c r="F994" s="137">
        <v>0</v>
      </c>
      <c r="G994" s="140" t="str">
        <f>申込一覧表!CB22</f>
        <v>999:99.99</v>
      </c>
    </row>
    <row r="995" spans="1:7" x14ac:dyDescent="0.15">
      <c r="A995" s="140" t="str">
        <f>IF(申込一覧表!AB23="","",申込一覧表!AO23)</f>
        <v/>
      </c>
      <c r="B995" s="140" t="str">
        <f>申込一覧表!BE23</f>
        <v/>
      </c>
      <c r="C995" s="140" t="str">
        <f>申込一覧表!BP23</f>
        <v/>
      </c>
      <c r="D995" s="140" t="str">
        <f>申込一覧表!AR23</f>
        <v/>
      </c>
      <c r="E995" s="137">
        <v>0</v>
      </c>
      <c r="F995" s="137">
        <v>0</v>
      </c>
      <c r="G995" s="140" t="str">
        <f>申込一覧表!CB23</f>
        <v>999:99.99</v>
      </c>
    </row>
    <row r="996" spans="1:7" x14ac:dyDescent="0.15">
      <c r="A996" s="140" t="str">
        <f>IF(申込一覧表!AB24="","",申込一覧表!AO24)</f>
        <v/>
      </c>
      <c r="B996" s="140" t="str">
        <f>申込一覧表!BE24</f>
        <v/>
      </c>
      <c r="C996" s="140" t="str">
        <f>申込一覧表!BP24</f>
        <v/>
      </c>
      <c r="D996" s="140" t="str">
        <f>申込一覧表!AR24</f>
        <v/>
      </c>
      <c r="E996" s="137">
        <v>0</v>
      </c>
      <c r="F996" s="137">
        <v>0</v>
      </c>
      <c r="G996" s="140" t="str">
        <f>申込一覧表!CB24</f>
        <v>999:99.99</v>
      </c>
    </row>
    <row r="997" spans="1:7" x14ac:dyDescent="0.15">
      <c r="A997" s="140" t="str">
        <f>IF(申込一覧表!AB25="","",申込一覧表!AO25)</f>
        <v/>
      </c>
      <c r="B997" s="140" t="str">
        <f>申込一覧表!BE25</f>
        <v/>
      </c>
      <c r="C997" s="140" t="str">
        <f>申込一覧表!BP25</f>
        <v/>
      </c>
      <c r="D997" s="140" t="str">
        <f>申込一覧表!AR25</f>
        <v/>
      </c>
      <c r="E997" s="137">
        <v>0</v>
      </c>
      <c r="F997" s="137">
        <v>0</v>
      </c>
      <c r="G997" s="140" t="str">
        <f>申込一覧表!CB25</f>
        <v>999:99.99</v>
      </c>
    </row>
    <row r="998" spans="1:7" x14ac:dyDescent="0.15">
      <c r="A998" s="140" t="str">
        <f>IF(申込一覧表!AB26="","",申込一覧表!AO26)</f>
        <v/>
      </c>
      <c r="B998" s="140" t="str">
        <f>申込一覧表!BE26</f>
        <v/>
      </c>
      <c r="C998" s="140" t="str">
        <f>申込一覧表!BP26</f>
        <v/>
      </c>
      <c r="D998" s="140" t="str">
        <f>申込一覧表!AR26</f>
        <v/>
      </c>
      <c r="E998" s="137">
        <v>0</v>
      </c>
      <c r="F998" s="137">
        <v>0</v>
      </c>
      <c r="G998" s="140" t="str">
        <f>申込一覧表!CB26</f>
        <v>999:99.99</v>
      </c>
    </row>
    <row r="999" spans="1:7" x14ac:dyDescent="0.15">
      <c r="A999" s="140" t="str">
        <f>IF(申込一覧表!AB27="","",申込一覧表!AO27)</f>
        <v/>
      </c>
      <c r="B999" s="140" t="str">
        <f>申込一覧表!BE27</f>
        <v/>
      </c>
      <c r="C999" s="140" t="str">
        <f>申込一覧表!BP27</f>
        <v/>
      </c>
      <c r="D999" s="140" t="str">
        <f>申込一覧表!AR27</f>
        <v/>
      </c>
      <c r="E999" s="137">
        <v>0</v>
      </c>
      <c r="F999" s="137">
        <v>0</v>
      </c>
      <c r="G999" s="140" t="str">
        <f>申込一覧表!CB27</f>
        <v>999:99.99</v>
      </c>
    </row>
    <row r="1000" spans="1:7" x14ac:dyDescent="0.15">
      <c r="A1000" s="140" t="str">
        <f>IF(申込一覧表!AB28="","",申込一覧表!AO28)</f>
        <v/>
      </c>
      <c r="B1000" s="140" t="str">
        <f>申込一覧表!BE28</f>
        <v/>
      </c>
      <c r="C1000" s="140" t="str">
        <f>申込一覧表!BP28</f>
        <v/>
      </c>
      <c r="D1000" s="140" t="str">
        <f>申込一覧表!AR28</f>
        <v/>
      </c>
      <c r="E1000" s="137">
        <v>0</v>
      </c>
      <c r="F1000" s="137">
        <v>0</v>
      </c>
      <c r="G1000" s="140" t="str">
        <f>申込一覧表!CB28</f>
        <v>999:99.99</v>
      </c>
    </row>
    <row r="1001" spans="1:7" x14ac:dyDescent="0.15">
      <c r="A1001" s="140" t="str">
        <f>IF(申込一覧表!AB29="","",申込一覧表!AO29)</f>
        <v/>
      </c>
      <c r="B1001" s="140" t="str">
        <f>申込一覧表!BE29</f>
        <v/>
      </c>
      <c r="C1001" s="140" t="str">
        <f>申込一覧表!BP29</f>
        <v/>
      </c>
      <c r="D1001" s="140" t="str">
        <f>申込一覧表!AR29</f>
        <v/>
      </c>
      <c r="E1001" s="137">
        <v>0</v>
      </c>
      <c r="F1001" s="137">
        <v>0</v>
      </c>
      <c r="G1001" s="140" t="str">
        <f>申込一覧表!CB29</f>
        <v>999:99.99</v>
      </c>
    </row>
    <row r="1002" spans="1:7" x14ac:dyDescent="0.15">
      <c r="A1002" s="140" t="str">
        <f>IF(申込一覧表!AB30="","",申込一覧表!AO30)</f>
        <v/>
      </c>
      <c r="B1002" s="140" t="str">
        <f>申込一覧表!BE30</f>
        <v/>
      </c>
      <c r="C1002" s="140" t="str">
        <f>申込一覧表!BP30</f>
        <v/>
      </c>
      <c r="D1002" s="140" t="str">
        <f>申込一覧表!AR30</f>
        <v/>
      </c>
      <c r="E1002" s="137">
        <v>0</v>
      </c>
      <c r="F1002" s="137">
        <v>0</v>
      </c>
      <c r="G1002" s="140" t="str">
        <f>申込一覧表!CB30</f>
        <v>999:99.99</v>
      </c>
    </row>
    <row r="1003" spans="1:7" x14ac:dyDescent="0.15">
      <c r="A1003" s="140" t="str">
        <f>IF(申込一覧表!AB31="","",申込一覧表!AO31)</f>
        <v/>
      </c>
      <c r="B1003" s="140" t="str">
        <f>申込一覧表!BE31</f>
        <v/>
      </c>
      <c r="C1003" s="140" t="str">
        <f>申込一覧表!BP31</f>
        <v/>
      </c>
      <c r="D1003" s="140" t="str">
        <f>申込一覧表!AR31</f>
        <v/>
      </c>
      <c r="E1003" s="137">
        <v>0</v>
      </c>
      <c r="F1003" s="137">
        <v>0</v>
      </c>
      <c r="G1003" s="140" t="str">
        <f>申込一覧表!CB31</f>
        <v>999:99.99</v>
      </c>
    </row>
    <row r="1004" spans="1:7" x14ac:dyDescent="0.15">
      <c r="A1004" s="140" t="str">
        <f>IF(申込一覧表!AB32="","",申込一覧表!AO32)</f>
        <v/>
      </c>
      <c r="B1004" s="140" t="str">
        <f>申込一覧表!BE32</f>
        <v/>
      </c>
      <c r="C1004" s="140" t="str">
        <f>申込一覧表!BP32</f>
        <v/>
      </c>
      <c r="D1004" s="140" t="str">
        <f>申込一覧表!AR32</f>
        <v/>
      </c>
      <c r="E1004" s="137">
        <v>0</v>
      </c>
      <c r="F1004" s="137">
        <v>0</v>
      </c>
      <c r="G1004" s="140" t="str">
        <f>申込一覧表!CB32</f>
        <v>999:99.99</v>
      </c>
    </row>
    <row r="1005" spans="1:7" x14ac:dyDescent="0.15">
      <c r="A1005" s="140" t="str">
        <f>IF(申込一覧表!AB33="","",申込一覧表!AO33)</f>
        <v/>
      </c>
      <c r="B1005" s="140" t="str">
        <f>申込一覧表!BE33</f>
        <v/>
      </c>
      <c r="C1005" s="140" t="str">
        <f>申込一覧表!BP33</f>
        <v/>
      </c>
      <c r="D1005" s="140" t="str">
        <f>申込一覧表!AR33</f>
        <v/>
      </c>
      <c r="E1005" s="137">
        <v>0</v>
      </c>
      <c r="F1005" s="137">
        <v>0</v>
      </c>
      <c r="G1005" s="140" t="str">
        <f>申込一覧表!CB33</f>
        <v>999:99.99</v>
      </c>
    </row>
    <row r="1006" spans="1:7" x14ac:dyDescent="0.15">
      <c r="A1006" s="140" t="str">
        <f>IF(申込一覧表!AB34="","",申込一覧表!AO34)</f>
        <v/>
      </c>
      <c r="B1006" s="140" t="str">
        <f>申込一覧表!BE34</f>
        <v/>
      </c>
      <c r="C1006" s="140" t="str">
        <f>申込一覧表!BP34</f>
        <v/>
      </c>
      <c r="D1006" s="140" t="str">
        <f>申込一覧表!AR34</f>
        <v/>
      </c>
      <c r="E1006" s="137">
        <v>0</v>
      </c>
      <c r="F1006" s="137">
        <v>0</v>
      </c>
      <c r="G1006" s="140" t="str">
        <f>申込一覧表!CB34</f>
        <v>999:99.99</v>
      </c>
    </row>
    <row r="1007" spans="1:7" x14ac:dyDescent="0.15">
      <c r="A1007" s="140" t="str">
        <f>IF(申込一覧表!AB35="","",申込一覧表!AO35)</f>
        <v/>
      </c>
      <c r="B1007" s="140" t="str">
        <f>申込一覧表!BE35</f>
        <v/>
      </c>
      <c r="C1007" s="140" t="str">
        <f>申込一覧表!BP35</f>
        <v/>
      </c>
      <c r="D1007" s="140" t="str">
        <f>申込一覧表!AR35</f>
        <v/>
      </c>
      <c r="E1007" s="137">
        <v>0</v>
      </c>
      <c r="F1007" s="137">
        <v>0</v>
      </c>
      <c r="G1007" s="140" t="str">
        <f>申込一覧表!CB35</f>
        <v>999:99.99</v>
      </c>
    </row>
    <row r="1008" spans="1:7" x14ac:dyDescent="0.15">
      <c r="A1008" s="140" t="str">
        <f>IF(申込一覧表!AB36="","",申込一覧表!AO36)</f>
        <v/>
      </c>
      <c r="B1008" s="140" t="str">
        <f>申込一覧表!BE36</f>
        <v/>
      </c>
      <c r="C1008" s="140" t="str">
        <f>申込一覧表!BP36</f>
        <v/>
      </c>
      <c r="D1008" s="140" t="str">
        <f>申込一覧表!AR36</f>
        <v/>
      </c>
      <c r="E1008" s="137">
        <v>0</v>
      </c>
      <c r="F1008" s="137">
        <v>0</v>
      </c>
      <c r="G1008" s="140" t="str">
        <f>申込一覧表!CB36</f>
        <v>999:99.99</v>
      </c>
    </row>
    <row r="1009" spans="1:7" x14ac:dyDescent="0.15">
      <c r="A1009" s="140" t="str">
        <f>IF(申込一覧表!AB37="","",申込一覧表!AO37)</f>
        <v/>
      </c>
      <c r="B1009" s="140" t="str">
        <f>申込一覧表!BE37</f>
        <v/>
      </c>
      <c r="C1009" s="140" t="str">
        <f>申込一覧表!BP37</f>
        <v/>
      </c>
      <c r="D1009" s="140" t="str">
        <f>申込一覧表!AR37</f>
        <v/>
      </c>
      <c r="E1009" s="137">
        <v>0</v>
      </c>
      <c r="F1009" s="137">
        <v>0</v>
      </c>
      <c r="G1009" s="140" t="str">
        <f>申込一覧表!CB37</f>
        <v>999:99.99</v>
      </c>
    </row>
    <row r="1010" spans="1:7" x14ac:dyDescent="0.15">
      <c r="A1010" s="140" t="str">
        <f>IF(申込一覧表!AB38="","",申込一覧表!AO38)</f>
        <v/>
      </c>
      <c r="B1010" s="140" t="str">
        <f>申込一覧表!BE38</f>
        <v/>
      </c>
      <c r="C1010" s="140" t="str">
        <f>申込一覧表!BP38</f>
        <v/>
      </c>
      <c r="D1010" s="140" t="str">
        <f>申込一覧表!AR38</f>
        <v/>
      </c>
      <c r="E1010" s="137">
        <v>0</v>
      </c>
      <c r="F1010" s="137">
        <v>0</v>
      </c>
      <c r="G1010" s="140" t="str">
        <f>申込一覧表!CB38</f>
        <v>999:99.99</v>
      </c>
    </row>
    <row r="1011" spans="1:7" x14ac:dyDescent="0.15">
      <c r="A1011" s="140" t="str">
        <f>IF(申込一覧表!AB39="","",申込一覧表!AO39)</f>
        <v/>
      </c>
      <c r="B1011" s="140" t="str">
        <f>申込一覧表!BE39</f>
        <v/>
      </c>
      <c r="C1011" s="140" t="str">
        <f>申込一覧表!BP39</f>
        <v/>
      </c>
      <c r="D1011" s="140" t="str">
        <f>申込一覧表!AR39</f>
        <v/>
      </c>
      <c r="E1011" s="137">
        <v>0</v>
      </c>
      <c r="F1011" s="137">
        <v>0</v>
      </c>
      <c r="G1011" s="140" t="str">
        <f>申込一覧表!CB39</f>
        <v>999:99.99</v>
      </c>
    </row>
    <row r="1012" spans="1:7" x14ac:dyDescent="0.15">
      <c r="A1012" s="140" t="str">
        <f>IF(申込一覧表!AB40="","",申込一覧表!AO40)</f>
        <v/>
      </c>
      <c r="B1012" s="140" t="str">
        <f>申込一覧表!BE40</f>
        <v/>
      </c>
      <c r="C1012" s="140" t="str">
        <f>申込一覧表!BP40</f>
        <v/>
      </c>
      <c r="D1012" s="140" t="str">
        <f>申込一覧表!AR40</f>
        <v/>
      </c>
      <c r="E1012" s="137">
        <v>0</v>
      </c>
      <c r="F1012" s="137">
        <v>0</v>
      </c>
      <c r="G1012" s="140" t="str">
        <f>申込一覧表!CB40</f>
        <v>999:99.99</v>
      </c>
    </row>
    <row r="1013" spans="1:7" x14ac:dyDescent="0.15">
      <c r="A1013" s="140" t="str">
        <f>IF(申込一覧表!AB41="","",申込一覧表!AO41)</f>
        <v/>
      </c>
      <c r="B1013" s="140" t="str">
        <f>申込一覧表!BE41</f>
        <v/>
      </c>
      <c r="C1013" s="140" t="str">
        <f>申込一覧表!BP41</f>
        <v/>
      </c>
      <c r="D1013" s="140" t="str">
        <f>申込一覧表!AR41</f>
        <v/>
      </c>
      <c r="E1013" s="137">
        <v>0</v>
      </c>
      <c r="F1013" s="137">
        <v>0</v>
      </c>
      <c r="G1013" s="140" t="str">
        <f>申込一覧表!CB41</f>
        <v>999:99.99</v>
      </c>
    </row>
    <row r="1014" spans="1:7" x14ac:dyDescent="0.15">
      <c r="A1014" s="140" t="str">
        <f>IF(申込一覧表!AB42="","",申込一覧表!AO42)</f>
        <v/>
      </c>
      <c r="B1014" s="140" t="str">
        <f>申込一覧表!BE42</f>
        <v/>
      </c>
      <c r="C1014" s="140" t="str">
        <f>申込一覧表!BP42</f>
        <v/>
      </c>
      <c r="D1014" s="140" t="str">
        <f>申込一覧表!AR42</f>
        <v/>
      </c>
      <c r="E1014" s="137">
        <v>0</v>
      </c>
      <c r="F1014" s="137">
        <v>0</v>
      </c>
      <c r="G1014" s="140" t="str">
        <f>申込一覧表!CB42</f>
        <v>999:99.99</v>
      </c>
    </row>
    <row r="1015" spans="1:7" x14ac:dyDescent="0.15">
      <c r="A1015" s="140" t="str">
        <f>IF(申込一覧表!AB43="","",申込一覧表!AO43)</f>
        <v/>
      </c>
      <c r="B1015" s="140" t="str">
        <f>申込一覧表!BE43</f>
        <v/>
      </c>
      <c r="C1015" s="140" t="str">
        <f>申込一覧表!BP43</f>
        <v/>
      </c>
      <c r="D1015" s="140" t="str">
        <f>申込一覧表!AR43</f>
        <v/>
      </c>
      <c r="E1015" s="137">
        <v>0</v>
      </c>
      <c r="F1015" s="137">
        <v>0</v>
      </c>
      <c r="G1015" s="140" t="str">
        <f>申込一覧表!CB43</f>
        <v>999:99.99</v>
      </c>
    </row>
    <row r="1016" spans="1:7" x14ac:dyDescent="0.15">
      <c r="A1016" s="140" t="str">
        <f>IF(申込一覧表!AB44="","",申込一覧表!AO44)</f>
        <v/>
      </c>
      <c r="B1016" s="140" t="str">
        <f>申込一覧表!BE44</f>
        <v/>
      </c>
      <c r="C1016" s="140" t="str">
        <f>申込一覧表!BP44</f>
        <v/>
      </c>
      <c r="D1016" s="140" t="str">
        <f>申込一覧表!AR44</f>
        <v/>
      </c>
      <c r="E1016" s="137">
        <v>0</v>
      </c>
      <c r="F1016" s="137">
        <v>0</v>
      </c>
      <c r="G1016" s="140" t="str">
        <f>申込一覧表!CB44</f>
        <v>999:99.99</v>
      </c>
    </row>
    <row r="1017" spans="1:7" x14ac:dyDescent="0.15">
      <c r="A1017" s="140" t="str">
        <f>IF(申込一覧表!AB45="","",申込一覧表!AO45)</f>
        <v/>
      </c>
      <c r="B1017" s="140" t="str">
        <f>申込一覧表!BE45</f>
        <v/>
      </c>
      <c r="C1017" s="140" t="str">
        <f>申込一覧表!BP45</f>
        <v/>
      </c>
      <c r="D1017" s="140" t="str">
        <f>申込一覧表!AR45</f>
        <v/>
      </c>
      <c r="E1017" s="137">
        <v>0</v>
      </c>
      <c r="F1017" s="137">
        <v>0</v>
      </c>
      <c r="G1017" s="140" t="str">
        <f>申込一覧表!CB45</f>
        <v>999:99.99</v>
      </c>
    </row>
    <row r="1018" spans="1:7" x14ac:dyDescent="0.15">
      <c r="A1018" s="140" t="str">
        <f>IF(申込一覧表!AB46="","",申込一覧表!AO46)</f>
        <v/>
      </c>
      <c r="B1018" s="140" t="str">
        <f>申込一覧表!BE46</f>
        <v/>
      </c>
      <c r="C1018" s="140" t="str">
        <f>申込一覧表!BP46</f>
        <v/>
      </c>
      <c r="D1018" s="140" t="str">
        <f>申込一覧表!AR46</f>
        <v/>
      </c>
      <c r="E1018" s="137">
        <v>0</v>
      </c>
      <c r="F1018" s="137">
        <v>0</v>
      </c>
      <c r="G1018" s="140" t="str">
        <f>申込一覧表!CB46</f>
        <v>999:99.99</v>
      </c>
    </row>
    <row r="1019" spans="1:7" x14ac:dyDescent="0.15">
      <c r="A1019" s="140" t="str">
        <f>IF(申込一覧表!AB47="","",申込一覧表!AO47)</f>
        <v/>
      </c>
      <c r="B1019" s="140" t="str">
        <f>申込一覧表!BE47</f>
        <v/>
      </c>
      <c r="C1019" s="140" t="str">
        <f>申込一覧表!BP47</f>
        <v/>
      </c>
      <c r="D1019" s="140" t="str">
        <f>申込一覧表!AR47</f>
        <v/>
      </c>
      <c r="E1019" s="137">
        <v>0</v>
      </c>
      <c r="F1019" s="137">
        <v>0</v>
      </c>
      <c r="G1019" s="140" t="str">
        <f>申込一覧表!CB47</f>
        <v>999:99.99</v>
      </c>
    </row>
    <row r="1020" spans="1:7" x14ac:dyDescent="0.15">
      <c r="A1020" s="140" t="str">
        <f>IF(申込一覧表!AB48="","",申込一覧表!AO48)</f>
        <v/>
      </c>
      <c r="B1020" s="140" t="str">
        <f>申込一覧表!BE48</f>
        <v/>
      </c>
      <c r="C1020" s="140" t="str">
        <f>申込一覧表!BP48</f>
        <v/>
      </c>
      <c r="D1020" s="140" t="str">
        <f>申込一覧表!AR48</f>
        <v/>
      </c>
      <c r="E1020" s="137">
        <v>0</v>
      </c>
      <c r="F1020" s="137">
        <v>0</v>
      </c>
      <c r="G1020" s="140" t="str">
        <f>申込一覧表!CB48</f>
        <v>999:99.99</v>
      </c>
    </row>
    <row r="1021" spans="1:7" x14ac:dyDescent="0.15">
      <c r="A1021" s="140" t="str">
        <f>IF(申込一覧表!AB49="","",申込一覧表!AO49)</f>
        <v/>
      </c>
      <c r="B1021" s="140" t="str">
        <f>申込一覧表!BE49</f>
        <v/>
      </c>
      <c r="C1021" s="140" t="str">
        <f>申込一覧表!BP49</f>
        <v/>
      </c>
      <c r="D1021" s="140" t="str">
        <f>申込一覧表!AR49</f>
        <v/>
      </c>
      <c r="E1021" s="137">
        <v>0</v>
      </c>
      <c r="F1021" s="137">
        <v>0</v>
      </c>
      <c r="G1021" s="140" t="str">
        <f>申込一覧表!CB49</f>
        <v>999:99.99</v>
      </c>
    </row>
    <row r="1022" spans="1:7" x14ac:dyDescent="0.15">
      <c r="A1022" s="140" t="str">
        <f>IF(申込一覧表!AB50="","",申込一覧表!AO50)</f>
        <v/>
      </c>
      <c r="B1022" s="140" t="str">
        <f>申込一覧表!BE50</f>
        <v/>
      </c>
      <c r="C1022" s="140" t="str">
        <f>申込一覧表!BP50</f>
        <v/>
      </c>
      <c r="D1022" s="140" t="str">
        <f>申込一覧表!AR50</f>
        <v/>
      </c>
      <c r="E1022" s="137">
        <v>0</v>
      </c>
      <c r="F1022" s="137">
        <v>0</v>
      </c>
      <c r="G1022" s="140" t="str">
        <f>申込一覧表!CB50</f>
        <v>999:99.99</v>
      </c>
    </row>
    <row r="1023" spans="1:7" x14ac:dyDescent="0.15">
      <c r="A1023" s="140" t="str">
        <f>IF(申込一覧表!AB51="","",申込一覧表!AO51)</f>
        <v/>
      </c>
      <c r="B1023" s="140" t="str">
        <f>申込一覧表!BE51</f>
        <v/>
      </c>
      <c r="C1023" s="140" t="str">
        <f>申込一覧表!BP51</f>
        <v/>
      </c>
      <c r="D1023" s="140" t="str">
        <f>申込一覧表!AR51</f>
        <v/>
      </c>
      <c r="E1023" s="137">
        <v>0</v>
      </c>
      <c r="F1023" s="137">
        <v>0</v>
      </c>
      <c r="G1023" s="140" t="str">
        <f>申込一覧表!CB51</f>
        <v>999:99.99</v>
      </c>
    </row>
    <row r="1024" spans="1:7" x14ac:dyDescent="0.15">
      <c r="A1024" s="140" t="str">
        <f>IF(申込一覧表!AB52="","",申込一覧表!AO52)</f>
        <v/>
      </c>
      <c r="B1024" s="140" t="str">
        <f>申込一覧表!BE52</f>
        <v/>
      </c>
      <c r="C1024" s="140" t="str">
        <f>申込一覧表!BP52</f>
        <v/>
      </c>
      <c r="D1024" s="140" t="str">
        <f>申込一覧表!AR52</f>
        <v/>
      </c>
      <c r="E1024" s="137">
        <v>0</v>
      </c>
      <c r="F1024" s="137">
        <v>0</v>
      </c>
      <c r="G1024" s="140" t="str">
        <f>申込一覧表!CB52</f>
        <v>999:99.99</v>
      </c>
    </row>
    <row r="1025" spans="1:7" x14ac:dyDescent="0.15">
      <c r="A1025" s="140" t="str">
        <f>IF(申込一覧表!AB53="","",申込一覧表!AO53)</f>
        <v/>
      </c>
      <c r="B1025" s="140" t="str">
        <f>申込一覧表!BE53</f>
        <v/>
      </c>
      <c r="C1025" s="140" t="str">
        <f>申込一覧表!BP53</f>
        <v/>
      </c>
      <c r="D1025" s="140" t="str">
        <f>申込一覧表!AR53</f>
        <v/>
      </c>
      <c r="E1025" s="137">
        <v>0</v>
      </c>
      <c r="F1025" s="137">
        <v>0</v>
      </c>
      <c r="G1025" s="140" t="str">
        <f>申込一覧表!CB53</f>
        <v>999:99.99</v>
      </c>
    </row>
    <row r="1026" spans="1:7" x14ac:dyDescent="0.15">
      <c r="A1026" s="140" t="str">
        <f>IF(申込一覧表!AB54="","",申込一覧表!AO54)</f>
        <v/>
      </c>
      <c r="B1026" s="140" t="str">
        <f>申込一覧表!BE54</f>
        <v/>
      </c>
      <c r="C1026" s="140" t="str">
        <f>申込一覧表!BP54</f>
        <v/>
      </c>
      <c r="D1026" s="140" t="str">
        <f>申込一覧表!AR54</f>
        <v/>
      </c>
      <c r="E1026" s="137">
        <v>0</v>
      </c>
      <c r="F1026" s="137">
        <v>0</v>
      </c>
      <c r="G1026" s="140" t="str">
        <f>申込一覧表!CB54</f>
        <v>999:99.99</v>
      </c>
    </row>
    <row r="1027" spans="1:7" x14ac:dyDescent="0.15">
      <c r="A1027" s="140" t="str">
        <f>IF(申込一覧表!AB55="","",申込一覧表!AO55)</f>
        <v/>
      </c>
      <c r="B1027" s="140" t="str">
        <f>申込一覧表!BE55</f>
        <v/>
      </c>
      <c r="C1027" s="140" t="str">
        <f>申込一覧表!BP55</f>
        <v/>
      </c>
      <c r="D1027" s="140" t="str">
        <f>申込一覧表!AR55</f>
        <v/>
      </c>
      <c r="E1027" s="137">
        <v>0</v>
      </c>
      <c r="F1027" s="137">
        <v>0</v>
      </c>
      <c r="G1027" s="140" t="str">
        <f>申込一覧表!CB55</f>
        <v>999:99.99</v>
      </c>
    </row>
    <row r="1028" spans="1:7" x14ac:dyDescent="0.15">
      <c r="A1028" s="140" t="str">
        <f>IF(申込一覧表!AB56="","",申込一覧表!AO56)</f>
        <v/>
      </c>
      <c r="B1028" s="140" t="str">
        <f>申込一覧表!BE56</f>
        <v/>
      </c>
      <c r="C1028" s="140" t="str">
        <f>申込一覧表!BP56</f>
        <v/>
      </c>
      <c r="D1028" s="140" t="str">
        <f>申込一覧表!AR56</f>
        <v/>
      </c>
      <c r="E1028" s="137">
        <v>0</v>
      </c>
      <c r="F1028" s="137">
        <v>0</v>
      </c>
      <c r="G1028" s="140" t="str">
        <f>申込一覧表!CB56</f>
        <v>999:99.99</v>
      </c>
    </row>
    <row r="1029" spans="1:7" x14ac:dyDescent="0.15">
      <c r="A1029" s="140" t="str">
        <f>IF(申込一覧表!AB57="","",申込一覧表!AO57)</f>
        <v/>
      </c>
      <c r="B1029" s="140" t="str">
        <f>申込一覧表!BE57</f>
        <v/>
      </c>
      <c r="C1029" s="140" t="str">
        <f>申込一覧表!BP57</f>
        <v/>
      </c>
      <c r="D1029" s="140" t="str">
        <f>申込一覧表!AR57</f>
        <v/>
      </c>
      <c r="E1029" s="137">
        <v>0</v>
      </c>
      <c r="F1029" s="137">
        <v>0</v>
      </c>
      <c r="G1029" s="140" t="str">
        <f>申込一覧表!CB57</f>
        <v>999:99.99</v>
      </c>
    </row>
    <row r="1030" spans="1:7" x14ac:dyDescent="0.15">
      <c r="A1030" s="140" t="str">
        <f>IF(申込一覧表!AB58="","",申込一覧表!AO58)</f>
        <v/>
      </c>
      <c r="B1030" s="140" t="str">
        <f>申込一覧表!BE58</f>
        <v/>
      </c>
      <c r="C1030" s="140" t="str">
        <f>申込一覧表!BP58</f>
        <v/>
      </c>
      <c r="D1030" s="140" t="str">
        <f>申込一覧表!AR58</f>
        <v/>
      </c>
      <c r="E1030" s="137">
        <v>0</v>
      </c>
      <c r="F1030" s="137">
        <v>0</v>
      </c>
      <c r="G1030" s="140" t="str">
        <f>申込一覧表!CB58</f>
        <v>999:99.99</v>
      </c>
    </row>
    <row r="1031" spans="1:7" x14ac:dyDescent="0.15">
      <c r="A1031" s="140" t="str">
        <f>IF(申込一覧表!AB59="","",申込一覧表!AO59)</f>
        <v/>
      </c>
      <c r="B1031" s="140" t="str">
        <f>申込一覧表!BE59</f>
        <v/>
      </c>
      <c r="C1031" s="140" t="str">
        <f>申込一覧表!BP59</f>
        <v/>
      </c>
      <c r="D1031" s="140" t="str">
        <f>申込一覧表!AR59</f>
        <v/>
      </c>
      <c r="E1031" s="137">
        <v>0</v>
      </c>
      <c r="F1031" s="137">
        <v>0</v>
      </c>
      <c r="G1031" s="140" t="str">
        <f>申込一覧表!CB59</f>
        <v>999:99.99</v>
      </c>
    </row>
    <row r="1032" spans="1:7" x14ac:dyDescent="0.15">
      <c r="A1032" s="140" t="str">
        <f>IF(申込一覧表!AB60="","",申込一覧表!AO60)</f>
        <v/>
      </c>
      <c r="B1032" s="140" t="str">
        <f>申込一覧表!BE60</f>
        <v/>
      </c>
      <c r="C1032" s="140" t="str">
        <f>申込一覧表!BP60</f>
        <v/>
      </c>
      <c r="D1032" s="140" t="str">
        <f>申込一覧表!AR60</f>
        <v/>
      </c>
      <c r="E1032" s="137">
        <v>0</v>
      </c>
      <c r="F1032" s="137">
        <v>0</v>
      </c>
      <c r="G1032" s="140" t="str">
        <f>申込一覧表!CB60</f>
        <v>999:99.99</v>
      </c>
    </row>
    <row r="1033" spans="1:7" x14ac:dyDescent="0.15">
      <c r="A1033" s="140" t="str">
        <f>IF(申込一覧表!AB61="","",申込一覧表!AO61)</f>
        <v/>
      </c>
      <c r="B1033" s="140" t="str">
        <f>申込一覧表!BE61</f>
        <v/>
      </c>
      <c r="C1033" s="140" t="str">
        <f>申込一覧表!BP61</f>
        <v/>
      </c>
      <c r="D1033" s="140" t="str">
        <f>申込一覧表!AR61</f>
        <v/>
      </c>
      <c r="E1033" s="137">
        <v>0</v>
      </c>
      <c r="F1033" s="137">
        <v>0</v>
      </c>
      <c r="G1033" s="140" t="str">
        <f>申込一覧表!CB61</f>
        <v>999:99.99</v>
      </c>
    </row>
    <row r="1034" spans="1:7" x14ac:dyDescent="0.15">
      <c r="A1034" s="140" t="str">
        <f>IF(申込一覧表!AB62="","",申込一覧表!AO62)</f>
        <v/>
      </c>
      <c r="B1034" s="140" t="str">
        <f>申込一覧表!BE62</f>
        <v/>
      </c>
      <c r="C1034" s="140" t="str">
        <f>申込一覧表!BP62</f>
        <v/>
      </c>
      <c r="D1034" s="140" t="str">
        <f>申込一覧表!AR62</f>
        <v/>
      </c>
      <c r="E1034" s="137">
        <v>0</v>
      </c>
      <c r="F1034" s="137">
        <v>0</v>
      </c>
      <c r="G1034" s="140" t="str">
        <f>申込一覧表!CB62</f>
        <v>999:99.99</v>
      </c>
    </row>
    <row r="1035" spans="1:7" x14ac:dyDescent="0.15">
      <c r="A1035" s="140" t="str">
        <f>IF(申込一覧表!AB63="","",申込一覧表!AO63)</f>
        <v/>
      </c>
      <c r="B1035" s="140" t="str">
        <f>申込一覧表!BE63</f>
        <v/>
      </c>
      <c r="C1035" s="140" t="str">
        <f>申込一覧表!BP63</f>
        <v/>
      </c>
      <c r="D1035" s="140" t="str">
        <f>申込一覧表!AR63</f>
        <v/>
      </c>
      <c r="E1035" s="137">
        <v>0</v>
      </c>
      <c r="F1035" s="137">
        <v>0</v>
      </c>
      <c r="G1035" s="140" t="str">
        <f>申込一覧表!CB63</f>
        <v>999:99.99</v>
      </c>
    </row>
    <row r="1036" spans="1:7" x14ac:dyDescent="0.15">
      <c r="A1036" s="140" t="str">
        <f>IF(申込一覧表!AB64="","",申込一覧表!AO64)</f>
        <v/>
      </c>
      <c r="B1036" s="140" t="str">
        <f>申込一覧表!BE64</f>
        <v/>
      </c>
      <c r="C1036" s="140" t="str">
        <f>申込一覧表!BP64</f>
        <v/>
      </c>
      <c r="D1036" s="140" t="str">
        <f>申込一覧表!AR64</f>
        <v/>
      </c>
      <c r="E1036" s="137">
        <v>0</v>
      </c>
      <c r="F1036" s="137">
        <v>0</v>
      </c>
      <c r="G1036" s="140" t="str">
        <f>申込一覧表!CB64</f>
        <v>999:99.99</v>
      </c>
    </row>
    <row r="1037" spans="1:7" x14ac:dyDescent="0.15">
      <c r="A1037" s="134" t="str">
        <f>IF(申込一覧表!AB65="","",申込一覧表!AO65)</f>
        <v/>
      </c>
      <c r="B1037" s="134" t="str">
        <f>申込一覧表!BE65</f>
        <v/>
      </c>
      <c r="C1037" s="134" t="str">
        <f>申込一覧表!BP65</f>
        <v/>
      </c>
      <c r="D1037" s="134" t="str">
        <f>申込一覧表!AR65</f>
        <v/>
      </c>
      <c r="E1037" s="138">
        <v>0</v>
      </c>
      <c r="F1037" s="138">
        <v>0</v>
      </c>
      <c r="G1037" s="134" t="str">
        <f>申込一覧表!CB65</f>
        <v>999:99.99</v>
      </c>
    </row>
    <row r="1038" spans="1:7" x14ac:dyDescent="0.15">
      <c r="B1038" s="140"/>
      <c r="C1038" s="140"/>
      <c r="D1038" s="140"/>
      <c r="E1038" s="137"/>
      <c r="F1038" s="137"/>
    </row>
    <row r="1039" spans="1:7" x14ac:dyDescent="0.15">
      <c r="A1039" s="134"/>
      <c r="B1039" s="134"/>
      <c r="C1039" s="134"/>
      <c r="D1039" s="134"/>
      <c r="E1039" s="138"/>
      <c r="F1039" s="138"/>
      <c r="G1039" s="134"/>
    </row>
    <row r="1040" spans="1:7" x14ac:dyDescent="0.15">
      <c r="A1040" s="141" t="str">
        <f>IF(申込一覧表!AB68="","",申込一覧表!AO68)</f>
        <v/>
      </c>
      <c r="B1040" s="140" t="str">
        <f>申込一覧表!BE68</f>
        <v/>
      </c>
      <c r="C1040" s="140" t="str">
        <f>申込一覧表!BP68</f>
        <v/>
      </c>
      <c r="D1040" s="140" t="str">
        <f>申込一覧表!AR68</f>
        <v/>
      </c>
      <c r="E1040" s="137">
        <v>0</v>
      </c>
      <c r="F1040" s="137">
        <v>5</v>
      </c>
      <c r="G1040" t="str">
        <f>申込一覧表!CB68</f>
        <v>999:99.99</v>
      </c>
    </row>
    <row r="1041" spans="1:7" x14ac:dyDescent="0.15">
      <c r="A1041" s="140" t="str">
        <f>IF(申込一覧表!AB69="","",申込一覧表!AO69)</f>
        <v/>
      </c>
      <c r="B1041" s="140" t="str">
        <f>申込一覧表!BE69</f>
        <v/>
      </c>
      <c r="C1041" s="140" t="str">
        <f>申込一覧表!BP69</f>
        <v/>
      </c>
      <c r="D1041" s="140" t="str">
        <f>申込一覧表!AR69</f>
        <v/>
      </c>
      <c r="E1041" s="137">
        <v>0</v>
      </c>
      <c r="F1041" s="137">
        <v>5</v>
      </c>
      <c r="G1041" s="140" t="str">
        <f>申込一覧表!CB69</f>
        <v>999:99.99</v>
      </c>
    </row>
    <row r="1042" spans="1:7" x14ac:dyDescent="0.15">
      <c r="A1042" s="140" t="str">
        <f>IF(申込一覧表!AB70="","",申込一覧表!AO70)</f>
        <v/>
      </c>
      <c r="B1042" s="140" t="str">
        <f>申込一覧表!BE70</f>
        <v/>
      </c>
      <c r="C1042" s="140" t="str">
        <f>申込一覧表!BP70</f>
        <v/>
      </c>
      <c r="D1042" s="140" t="str">
        <f>申込一覧表!AR70</f>
        <v/>
      </c>
      <c r="E1042" s="137">
        <v>0</v>
      </c>
      <c r="F1042" s="137">
        <v>5</v>
      </c>
      <c r="G1042" s="140" t="str">
        <f>申込一覧表!CB70</f>
        <v>999:99.99</v>
      </c>
    </row>
    <row r="1043" spans="1:7" x14ac:dyDescent="0.15">
      <c r="A1043" s="140" t="str">
        <f>IF(申込一覧表!AB71="","",申込一覧表!AO71)</f>
        <v/>
      </c>
      <c r="B1043" s="140" t="str">
        <f>申込一覧表!BE71</f>
        <v/>
      </c>
      <c r="C1043" s="140" t="str">
        <f>申込一覧表!BP71</f>
        <v/>
      </c>
      <c r="D1043" s="140" t="str">
        <f>申込一覧表!AR71</f>
        <v/>
      </c>
      <c r="E1043" s="137">
        <v>0</v>
      </c>
      <c r="F1043" s="137">
        <v>5</v>
      </c>
      <c r="G1043" s="140" t="str">
        <f>申込一覧表!CB71</f>
        <v>999:99.99</v>
      </c>
    </row>
    <row r="1044" spans="1:7" x14ac:dyDescent="0.15">
      <c r="A1044" s="140" t="str">
        <f>IF(申込一覧表!AB72="","",申込一覧表!AO72)</f>
        <v/>
      </c>
      <c r="B1044" s="140" t="str">
        <f>申込一覧表!BE72</f>
        <v/>
      </c>
      <c r="C1044" s="140" t="str">
        <f>申込一覧表!BP72</f>
        <v/>
      </c>
      <c r="D1044" s="140" t="str">
        <f>申込一覧表!AR72</f>
        <v/>
      </c>
      <c r="E1044" s="137">
        <v>0</v>
      </c>
      <c r="F1044" s="137">
        <v>5</v>
      </c>
      <c r="G1044" s="140" t="str">
        <f>申込一覧表!CB72</f>
        <v>999:99.99</v>
      </c>
    </row>
    <row r="1045" spans="1:7" x14ac:dyDescent="0.15">
      <c r="A1045" s="140" t="str">
        <f>IF(申込一覧表!AB73="","",申込一覧表!AO73)</f>
        <v/>
      </c>
      <c r="B1045" s="140" t="str">
        <f>申込一覧表!BE73</f>
        <v/>
      </c>
      <c r="C1045" s="140" t="str">
        <f>申込一覧表!BP73</f>
        <v/>
      </c>
      <c r="D1045" s="140" t="str">
        <f>申込一覧表!AR73</f>
        <v/>
      </c>
      <c r="E1045" s="137">
        <v>0</v>
      </c>
      <c r="F1045" s="137">
        <v>5</v>
      </c>
      <c r="G1045" s="140" t="str">
        <f>申込一覧表!CB73</f>
        <v>999:99.99</v>
      </c>
    </row>
    <row r="1046" spans="1:7" x14ac:dyDescent="0.15">
      <c r="A1046" s="140" t="str">
        <f>IF(申込一覧表!AB74="","",申込一覧表!AO74)</f>
        <v/>
      </c>
      <c r="B1046" s="140" t="str">
        <f>申込一覧表!BE74</f>
        <v/>
      </c>
      <c r="C1046" s="140" t="str">
        <f>申込一覧表!BP74</f>
        <v/>
      </c>
      <c r="D1046" s="140" t="str">
        <f>申込一覧表!AR74</f>
        <v/>
      </c>
      <c r="E1046" s="137">
        <v>0</v>
      </c>
      <c r="F1046" s="137">
        <v>5</v>
      </c>
      <c r="G1046" s="140" t="str">
        <f>申込一覧表!CB74</f>
        <v>999:99.99</v>
      </c>
    </row>
    <row r="1047" spans="1:7" x14ac:dyDescent="0.15">
      <c r="A1047" s="140" t="str">
        <f>IF(申込一覧表!AB75="","",申込一覧表!AO75)</f>
        <v/>
      </c>
      <c r="B1047" s="140" t="str">
        <f>申込一覧表!BE75</f>
        <v/>
      </c>
      <c r="C1047" s="140" t="str">
        <f>申込一覧表!BP75</f>
        <v/>
      </c>
      <c r="D1047" s="140" t="str">
        <f>申込一覧表!AR75</f>
        <v/>
      </c>
      <c r="E1047" s="137">
        <v>0</v>
      </c>
      <c r="F1047" s="137">
        <v>5</v>
      </c>
      <c r="G1047" s="140" t="str">
        <f>申込一覧表!CB75</f>
        <v>999:99.99</v>
      </c>
    </row>
    <row r="1048" spans="1:7" x14ac:dyDescent="0.15">
      <c r="A1048" s="140" t="str">
        <f>IF(申込一覧表!AB76="","",申込一覧表!AO76)</f>
        <v/>
      </c>
      <c r="B1048" s="140" t="str">
        <f>申込一覧表!BE76</f>
        <v/>
      </c>
      <c r="C1048" s="140" t="str">
        <f>申込一覧表!BP76</f>
        <v/>
      </c>
      <c r="D1048" s="140" t="str">
        <f>申込一覧表!AR76</f>
        <v/>
      </c>
      <c r="E1048" s="137">
        <v>0</v>
      </c>
      <c r="F1048" s="137">
        <v>5</v>
      </c>
      <c r="G1048" s="140" t="str">
        <f>申込一覧表!CB76</f>
        <v>999:99.99</v>
      </c>
    </row>
    <row r="1049" spans="1:7" x14ac:dyDescent="0.15">
      <c r="A1049" s="140" t="str">
        <f>IF(申込一覧表!AB77="","",申込一覧表!AO77)</f>
        <v/>
      </c>
      <c r="B1049" s="140" t="str">
        <f>申込一覧表!BE77</f>
        <v/>
      </c>
      <c r="C1049" s="140" t="str">
        <f>申込一覧表!BP77</f>
        <v/>
      </c>
      <c r="D1049" s="140" t="str">
        <f>申込一覧表!AR77</f>
        <v/>
      </c>
      <c r="E1049" s="137">
        <v>0</v>
      </c>
      <c r="F1049" s="137">
        <v>5</v>
      </c>
      <c r="G1049" s="140" t="str">
        <f>申込一覧表!CB77</f>
        <v>999:99.99</v>
      </c>
    </row>
    <row r="1050" spans="1:7" x14ac:dyDescent="0.15">
      <c r="A1050" s="140" t="str">
        <f>IF(申込一覧表!AB78="","",申込一覧表!AO78)</f>
        <v/>
      </c>
      <c r="B1050" s="140" t="str">
        <f>申込一覧表!BE78</f>
        <v/>
      </c>
      <c r="C1050" s="140" t="str">
        <f>申込一覧表!BP78</f>
        <v/>
      </c>
      <c r="D1050" s="140" t="str">
        <f>申込一覧表!AR78</f>
        <v/>
      </c>
      <c r="E1050" s="137">
        <v>0</v>
      </c>
      <c r="F1050" s="137">
        <v>5</v>
      </c>
      <c r="G1050" s="140" t="str">
        <f>申込一覧表!CB78</f>
        <v>999:99.99</v>
      </c>
    </row>
    <row r="1051" spans="1:7" x14ac:dyDescent="0.15">
      <c r="A1051" s="140" t="str">
        <f>IF(申込一覧表!AB79="","",申込一覧表!AO79)</f>
        <v/>
      </c>
      <c r="B1051" s="140" t="str">
        <f>申込一覧表!BE79</f>
        <v/>
      </c>
      <c r="C1051" s="140" t="str">
        <f>申込一覧表!BP79</f>
        <v/>
      </c>
      <c r="D1051" s="140" t="str">
        <f>申込一覧表!AR79</f>
        <v/>
      </c>
      <c r="E1051" s="137">
        <v>0</v>
      </c>
      <c r="F1051" s="137">
        <v>5</v>
      </c>
      <c r="G1051" s="140" t="str">
        <f>申込一覧表!CB79</f>
        <v>999:99.99</v>
      </c>
    </row>
    <row r="1052" spans="1:7" x14ac:dyDescent="0.15">
      <c r="A1052" s="140" t="str">
        <f>IF(申込一覧表!AB80="","",申込一覧表!AO80)</f>
        <v/>
      </c>
      <c r="B1052" s="140" t="str">
        <f>申込一覧表!BE80</f>
        <v/>
      </c>
      <c r="C1052" s="140" t="str">
        <f>申込一覧表!BP80</f>
        <v/>
      </c>
      <c r="D1052" s="140" t="str">
        <f>申込一覧表!AR80</f>
        <v/>
      </c>
      <c r="E1052" s="137">
        <v>0</v>
      </c>
      <c r="F1052" s="137">
        <v>5</v>
      </c>
      <c r="G1052" s="140" t="str">
        <f>申込一覧表!CB80</f>
        <v>999:99.99</v>
      </c>
    </row>
    <row r="1053" spans="1:7" x14ac:dyDescent="0.15">
      <c r="A1053" s="140" t="str">
        <f>IF(申込一覧表!AB81="","",申込一覧表!AO81)</f>
        <v/>
      </c>
      <c r="B1053" s="140" t="str">
        <f>申込一覧表!BE81</f>
        <v/>
      </c>
      <c r="C1053" s="140" t="str">
        <f>申込一覧表!BP81</f>
        <v/>
      </c>
      <c r="D1053" s="140" t="str">
        <f>申込一覧表!AR81</f>
        <v/>
      </c>
      <c r="E1053" s="137">
        <v>0</v>
      </c>
      <c r="F1053" s="137">
        <v>5</v>
      </c>
      <c r="G1053" s="140" t="str">
        <f>申込一覧表!CB81</f>
        <v>999:99.99</v>
      </c>
    </row>
    <row r="1054" spans="1:7" x14ac:dyDescent="0.15">
      <c r="A1054" s="140" t="str">
        <f>IF(申込一覧表!AB82="","",申込一覧表!AO82)</f>
        <v/>
      </c>
      <c r="B1054" s="140" t="str">
        <f>申込一覧表!BE82</f>
        <v/>
      </c>
      <c r="C1054" s="140" t="str">
        <f>申込一覧表!BP82</f>
        <v/>
      </c>
      <c r="D1054" s="140" t="str">
        <f>申込一覧表!AR82</f>
        <v/>
      </c>
      <c r="E1054" s="137">
        <v>0</v>
      </c>
      <c r="F1054" s="137">
        <v>5</v>
      </c>
      <c r="G1054" s="140" t="str">
        <f>申込一覧表!CB82</f>
        <v>999:99.99</v>
      </c>
    </row>
    <row r="1055" spans="1:7" x14ac:dyDescent="0.15">
      <c r="A1055" s="140" t="str">
        <f>IF(申込一覧表!AB83="","",申込一覧表!AO83)</f>
        <v/>
      </c>
      <c r="B1055" s="140" t="str">
        <f>申込一覧表!BE83</f>
        <v/>
      </c>
      <c r="C1055" s="140" t="str">
        <f>申込一覧表!BP83</f>
        <v/>
      </c>
      <c r="D1055" s="140" t="str">
        <f>申込一覧表!AR83</f>
        <v/>
      </c>
      <c r="E1055" s="137">
        <v>0</v>
      </c>
      <c r="F1055" s="137">
        <v>5</v>
      </c>
      <c r="G1055" s="140" t="str">
        <f>申込一覧表!CB83</f>
        <v>999:99.99</v>
      </c>
    </row>
    <row r="1056" spans="1:7" x14ac:dyDescent="0.15">
      <c r="A1056" s="140" t="str">
        <f>IF(申込一覧表!AB84="","",申込一覧表!AO84)</f>
        <v/>
      </c>
      <c r="B1056" s="140" t="str">
        <f>申込一覧表!BE84</f>
        <v/>
      </c>
      <c r="C1056" s="140" t="str">
        <f>申込一覧表!BP84</f>
        <v/>
      </c>
      <c r="D1056" s="140" t="str">
        <f>申込一覧表!AR84</f>
        <v/>
      </c>
      <c r="E1056" s="137">
        <v>0</v>
      </c>
      <c r="F1056" s="137">
        <v>5</v>
      </c>
      <c r="G1056" s="140" t="str">
        <f>申込一覧表!CB84</f>
        <v>999:99.99</v>
      </c>
    </row>
    <row r="1057" spans="1:7" x14ac:dyDescent="0.15">
      <c r="A1057" s="140" t="str">
        <f>IF(申込一覧表!AB85="","",申込一覧表!AO85)</f>
        <v/>
      </c>
      <c r="B1057" s="140" t="str">
        <f>申込一覧表!BE85</f>
        <v/>
      </c>
      <c r="C1057" s="140" t="str">
        <f>申込一覧表!BP85</f>
        <v/>
      </c>
      <c r="D1057" s="140" t="str">
        <f>申込一覧表!AR85</f>
        <v/>
      </c>
      <c r="E1057" s="137">
        <v>0</v>
      </c>
      <c r="F1057" s="137">
        <v>5</v>
      </c>
      <c r="G1057" s="140" t="str">
        <f>申込一覧表!CB85</f>
        <v>999:99.99</v>
      </c>
    </row>
    <row r="1058" spans="1:7" x14ac:dyDescent="0.15">
      <c r="A1058" s="140" t="str">
        <f>IF(申込一覧表!AB86="","",申込一覧表!AO86)</f>
        <v/>
      </c>
      <c r="B1058" s="140" t="str">
        <f>申込一覧表!BE86</f>
        <v/>
      </c>
      <c r="C1058" s="140" t="str">
        <f>申込一覧表!BP86</f>
        <v/>
      </c>
      <c r="D1058" s="140" t="str">
        <f>申込一覧表!AR86</f>
        <v/>
      </c>
      <c r="E1058" s="137">
        <v>0</v>
      </c>
      <c r="F1058" s="137">
        <v>5</v>
      </c>
      <c r="G1058" s="140" t="str">
        <f>申込一覧表!CB86</f>
        <v>999:99.99</v>
      </c>
    </row>
    <row r="1059" spans="1:7" x14ac:dyDescent="0.15">
      <c r="A1059" s="140" t="str">
        <f>IF(申込一覧表!AB87="","",申込一覧表!AO87)</f>
        <v/>
      </c>
      <c r="B1059" s="140" t="str">
        <f>申込一覧表!BE87</f>
        <v/>
      </c>
      <c r="C1059" s="140" t="str">
        <f>申込一覧表!BP87</f>
        <v/>
      </c>
      <c r="D1059" s="140" t="str">
        <f>申込一覧表!AR87</f>
        <v/>
      </c>
      <c r="E1059" s="137">
        <v>0</v>
      </c>
      <c r="F1059" s="137">
        <v>5</v>
      </c>
      <c r="G1059" s="140" t="str">
        <f>申込一覧表!CB87</f>
        <v>999:99.99</v>
      </c>
    </row>
    <row r="1060" spans="1:7" x14ac:dyDescent="0.15">
      <c r="A1060" s="140" t="str">
        <f>IF(申込一覧表!AB88="","",申込一覧表!AO88)</f>
        <v/>
      </c>
      <c r="B1060" s="140" t="str">
        <f>申込一覧表!BE88</f>
        <v/>
      </c>
      <c r="C1060" s="140" t="str">
        <f>申込一覧表!BP88</f>
        <v/>
      </c>
      <c r="D1060" s="140" t="str">
        <f>申込一覧表!AR88</f>
        <v/>
      </c>
      <c r="E1060" s="137">
        <v>0</v>
      </c>
      <c r="F1060" s="137">
        <v>5</v>
      </c>
      <c r="G1060" s="140" t="str">
        <f>申込一覧表!CB88</f>
        <v>999:99.99</v>
      </c>
    </row>
    <row r="1061" spans="1:7" x14ac:dyDescent="0.15">
      <c r="A1061" s="140" t="str">
        <f>IF(申込一覧表!AB89="","",申込一覧表!AO89)</f>
        <v/>
      </c>
      <c r="B1061" s="140" t="str">
        <f>申込一覧表!BE89</f>
        <v/>
      </c>
      <c r="C1061" s="140" t="str">
        <f>申込一覧表!BP89</f>
        <v/>
      </c>
      <c r="D1061" s="140" t="str">
        <f>申込一覧表!AR89</f>
        <v/>
      </c>
      <c r="E1061" s="137">
        <v>0</v>
      </c>
      <c r="F1061" s="137">
        <v>5</v>
      </c>
      <c r="G1061" s="140" t="str">
        <f>申込一覧表!CB89</f>
        <v>999:99.99</v>
      </c>
    </row>
    <row r="1062" spans="1:7" x14ac:dyDescent="0.15">
      <c r="A1062" s="140" t="str">
        <f>IF(申込一覧表!AB90="","",申込一覧表!AO90)</f>
        <v/>
      </c>
      <c r="B1062" s="140" t="str">
        <f>申込一覧表!BE90</f>
        <v/>
      </c>
      <c r="C1062" s="140" t="str">
        <f>申込一覧表!BP90</f>
        <v/>
      </c>
      <c r="D1062" s="140" t="str">
        <f>申込一覧表!AR90</f>
        <v/>
      </c>
      <c r="E1062" s="137">
        <v>0</v>
      </c>
      <c r="F1062" s="137">
        <v>5</v>
      </c>
      <c r="G1062" s="140" t="str">
        <f>申込一覧表!CB90</f>
        <v>999:99.99</v>
      </c>
    </row>
    <row r="1063" spans="1:7" x14ac:dyDescent="0.15">
      <c r="A1063" s="140" t="str">
        <f>IF(申込一覧表!AB91="","",申込一覧表!AO91)</f>
        <v/>
      </c>
      <c r="B1063" s="140" t="str">
        <f>申込一覧表!BE91</f>
        <v/>
      </c>
      <c r="C1063" s="140" t="str">
        <f>申込一覧表!BP91</f>
        <v/>
      </c>
      <c r="D1063" s="140" t="str">
        <f>申込一覧表!AR91</f>
        <v/>
      </c>
      <c r="E1063" s="137">
        <v>0</v>
      </c>
      <c r="F1063" s="137">
        <v>5</v>
      </c>
      <c r="G1063" s="140" t="str">
        <f>申込一覧表!CB91</f>
        <v>999:99.99</v>
      </c>
    </row>
    <row r="1064" spans="1:7" x14ac:dyDescent="0.15">
      <c r="A1064" s="140" t="str">
        <f>IF(申込一覧表!AB92="","",申込一覧表!AO92)</f>
        <v/>
      </c>
      <c r="B1064" s="140" t="str">
        <f>申込一覧表!BE92</f>
        <v/>
      </c>
      <c r="C1064" s="140" t="str">
        <f>申込一覧表!BP92</f>
        <v/>
      </c>
      <c r="D1064" s="140" t="str">
        <f>申込一覧表!AR92</f>
        <v/>
      </c>
      <c r="E1064" s="137">
        <v>0</v>
      </c>
      <c r="F1064" s="137">
        <v>5</v>
      </c>
      <c r="G1064" s="140" t="str">
        <f>申込一覧表!CB92</f>
        <v>999:99.99</v>
      </c>
    </row>
    <row r="1065" spans="1:7" x14ac:dyDescent="0.15">
      <c r="A1065" s="140" t="str">
        <f>IF(申込一覧表!AB93="","",申込一覧表!AO93)</f>
        <v/>
      </c>
      <c r="B1065" s="140" t="str">
        <f>申込一覧表!BE93</f>
        <v/>
      </c>
      <c r="C1065" s="140" t="str">
        <f>申込一覧表!BP93</f>
        <v/>
      </c>
      <c r="D1065" s="140" t="str">
        <f>申込一覧表!AR93</f>
        <v/>
      </c>
      <c r="E1065" s="137">
        <v>0</v>
      </c>
      <c r="F1065" s="137">
        <v>5</v>
      </c>
      <c r="G1065" s="140" t="str">
        <f>申込一覧表!CB93</f>
        <v>999:99.99</v>
      </c>
    </row>
    <row r="1066" spans="1:7" x14ac:dyDescent="0.15">
      <c r="A1066" s="140" t="str">
        <f>IF(申込一覧表!AB94="","",申込一覧表!AO94)</f>
        <v/>
      </c>
      <c r="B1066" s="140" t="str">
        <f>申込一覧表!BE94</f>
        <v/>
      </c>
      <c r="C1066" s="140" t="str">
        <f>申込一覧表!BP94</f>
        <v/>
      </c>
      <c r="D1066" s="140" t="str">
        <f>申込一覧表!AR94</f>
        <v/>
      </c>
      <c r="E1066" s="137">
        <v>0</v>
      </c>
      <c r="F1066" s="137">
        <v>5</v>
      </c>
      <c r="G1066" s="140" t="str">
        <f>申込一覧表!CB94</f>
        <v>999:99.99</v>
      </c>
    </row>
    <row r="1067" spans="1:7" x14ac:dyDescent="0.15">
      <c r="A1067" s="140" t="str">
        <f>IF(申込一覧表!AB95="","",申込一覧表!AO95)</f>
        <v/>
      </c>
      <c r="B1067" s="140" t="str">
        <f>申込一覧表!BE95</f>
        <v/>
      </c>
      <c r="C1067" s="140" t="str">
        <f>申込一覧表!BP95</f>
        <v/>
      </c>
      <c r="D1067" s="140" t="str">
        <f>申込一覧表!AR95</f>
        <v/>
      </c>
      <c r="E1067" s="137">
        <v>0</v>
      </c>
      <c r="F1067" s="137">
        <v>5</v>
      </c>
      <c r="G1067" s="140" t="str">
        <f>申込一覧表!CB95</f>
        <v>999:99.99</v>
      </c>
    </row>
    <row r="1068" spans="1:7" x14ac:dyDescent="0.15">
      <c r="A1068" s="140" t="str">
        <f>IF(申込一覧表!AB96="","",申込一覧表!AO96)</f>
        <v/>
      </c>
      <c r="B1068" s="140" t="str">
        <f>申込一覧表!BE96</f>
        <v/>
      </c>
      <c r="C1068" s="140" t="str">
        <f>申込一覧表!BP96</f>
        <v/>
      </c>
      <c r="D1068" s="140" t="str">
        <f>申込一覧表!AR96</f>
        <v/>
      </c>
      <c r="E1068" s="137">
        <v>0</v>
      </c>
      <c r="F1068" s="137">
        <v>5</v>
      </c>
      <c r="G1068" s="140" t="str">
        <f>申込一覧表!CB96</f>
        <v>999:99.99</v>
      </c>
    </row>
    <row r="1069" spans="1:7" x14ac:dyDescent="0.15">
      <c r="A1069" s="140" t="str">
        <f>IF(申込一覧表!AB97="","",申込一覧表!AO97)</f>
        <v/>
      </c>
      <c r="B1069" s="140" t="str">
        <f>申込一覧表!BE97</f>
        <v/>
      </c>
      <c r="C1069" s="140" t="str">
        <f>申込一覧表!BP97</f>
        <v/>
      </c>
      <c r="D1069" s="140" t="str">
        <f>申込一覧表!AR97</f>
        <v/>
      </c>
      <c r="E1069" s="137">
        <v>0</v>
      </c>
      <c r="F1069" s="137">
        <v>5</v>
      </c>
      <c r="G1069" s="140" t="str">
        <f>申込一覧表!CB97</f>
        <v>999:99.99</v>
      </c>
    </row>
    <row r="1070" spans="1:7" x14ac:dyDescent="0.15">
      <c r="A1070" s="140" t="str">
        <f>IF(申込一覧表!AB98="","",申込一覧表!AO98)</f>
        <v/>
      </c>
      <c r="B1070" s="140" t="str">
        <f>申込一覧表!BE98</f>
        <v/>
      </c>
      <c r="C1070" s="140" t="str">
        <f>申込一覧表!BP98</f>
        <v/>
      </c>
      <c r="D1070" s="140" t="str">
        <f>申込一覧表!AR98</f>
        <v/>
      </c>
      <c r="E1070" s="137">
        <v>0</v>
      </c>
      <c r="F1070" s="137">
        <v>5</v>
      </c>
      <c r="G1070" s="140" t="str">
        <f>申込一覧表!CB98</f>
        <v>999:99.99</v>
      </c>
    </row>
    <row r="1071" spans="1:7" x14ac:dyDescent="0.15">
      <c r="A1071" s="140" t="str">
        <f>IF(申込一覧表!AB99="","",申込一覧表!AO99)</f>
        <v/>
      </c>
      <c r="B1071" s="140" t="str">
        <f>申込一覧表!BE99</f>
        <v/>
      </c>
      <c r="C1071" s="140" t="str">
        <f>申込一覧表!BP99</f>
        <v/>
      </c>
      <c r="D1071" s="140" t="str">
        <f>申込一覧表!AR99</f>
        <v/>
      </c>
      <c r="E1071" s="137">
        <v>0</v>
      </c>
      <c r="F1071" s="137">
        <v>5</v>
      </c>
      <c r="G1071" s="140" t="str">
        <f>申込一覧表!CB99</f>
        <v>999:99.99</v>
      </c>
    </row>
    <row r="1072" spans="1:7" x14ac:dyDescent="0.15">
      <c r="A1072" s="140" t="str">
        <f>IF(申込一覧表!AB100="","",申込一覧表!AO100)</f>
        <v/>
      </c>
      <c r="B1072" s="140" t="str">
        <f>申込一覧表!BE100</f>
        <v/>
      </c>
      <c r="C1072" s="140" t="str">
        <f>申込一覧表!BP100</f>
        <v/>
      </c>
      <c r="D1072" s="140" t="str">
        <f>申込一覧表!AR100</f>
        <v/>
      </c>
      <c r="E1072" s="137">
        <v>0</v>
      </c>
      <c r="F1072" s="137">
        <v>5</v>
      </c>
      <c r="G1072" s="140" t="str">
        <f>申込一覧表!CB100</f>
        <v>999:99.99</v>
      </c>
    </row>
    <row r="1073" spans="1:7" x14ac:dyDescent="0.15">
      <c r="A1073" s="140" t="str">
        <f>IF(申込一覧表!AB101="","",申込一覧表!AO101)</f>
        <v/>
      </c>
      <c r="B1073" s="140" t="str">
        <f>申込一覧表!BE101</f>
        <v/>
      </c>
      <c r="C1073" s="140" t="str">
        <f>申込一覧表!BP101</f>
        <v/>
      </c>
      <c r="D1073" s="140" t="str">
        <f>申込一覧表!AR101</f>
        <v/>
      </c>
      <c r="E1073" s="137">
        <v>0</v>
      </c>
      <c r="F1073" s="137">
        <v>5</v>
      </c>
      <c r="G1073" s="140" t="str">
        <f>申込一覧表!CB101</f>
        <v>999:99.99</v>
      </c>
    </row>
    <row r="1074" spans="1:7" x14ac:dyDescent="0.15">
      <c r="A1074" s="140" t="str">
        <f>IF(申込一覧表!AB102="","",申込一覧表!AO102)</f>
        <v/>
      </c>
      <c r="B1074" s="140" t="str">
        <f>申込一覧表!BE102</f>
        <v/>
      </c>
      <c r="C1074" s="140" t="str">
        <f>申込一覧表!BP102</f>
        <v/>
      </c>
      <c r="D1074" s="140" t="str">
        <f>申込一覧表!AR102</f>
        <v/>
      </c>
      <c r="E1074" s="137">
        <v>0</v>
      </c>
      <c r="F1074" s="137">
        <v>5</v>
      </c>
      <c r="G1074" s="140" t="str">
        <f>申込一覧表!CB102</f>
        <v>999:99.99</v>
      </c>
    </row>
    <row r="1075" spans="1:7" x14ac:dyDescent="0.15">
      <c r="A1075" s="140" t="str">
        <f>IF(申込一覧表!AB103="","",申込一覧表!AO103)</f>
        <v/>
      </c>
      <c r="B1075" s="140" t="str">
        <f>申込一覧表!BE103</f>
        <v/>
      </c>
      <c r="C1075" s="140" t="str">
        <f>申込一覧表!BP103</f>
        <v/>
      </c>
      <c r="D1075" s="140" t="str">
        <f>申込一覧表!AR103</f>
        <v/>
      </c>
      <c r="E1075" s="137">
        <v>0</v>
      </c>
      <c r="F1075" s="137">
        <v>5</v>
      </c>
      <c r="G1075" s="140" t="str">
        <f>申込一覧表!CB103</f>
        <v>999:99.99</v>
      </c>
    </row>
    <row r="1076" spans="1:7" x14ac:dyDescent="0.15">
      <c r="A1076" s="140" t="str">
        <f>IF(申込一覧表!AB104="","",申込一覧表!AO104)</f>
        <v/>
      </c>
      <c r="B1076" s="140" t="str">
        <f>申込一覧表!BE104</f>
        <v/>
      </c>
      <c r="C1076" s="140" t="str">
        <f>申込一覧表!BP104</f>
        <v/>
      </c>
      <c r="D1076" s="140" t="str">
        <f>申込一覧表!AR104</f>
        <v/>
      </c>
      <c r="E1076" s="137">
        <v>0</v>
      </c>
      <c r="F1076" s="137">
        <v>5</v>
      </c>
      <c r="G1076" s="140" t="str">
        <f>申込一覧表!CB104</f>
        <v>999:99.99</v>
      </c>
    </row>
    <row r="1077" spans="1:7" x14ac:dyDescent="0.15">
      <c r="A1077" s="140" t="str">
        <f>IF(申込一覧表!AB105="","",申込一覧表!AO105)</f>
        <v/>
      </c>
      <c r="B1077" s="140" t="str">
        <f>申込一覧表!BE105</f>
        <v/>
      </c>
      <c r="C1077" s="140" t="str">
        <f>申込一覧表!BP105</f>
        <v/>
      </c>
      <c r="D1077" s="140" t="str">
        <f>申込一覧表!AR105</f>
        <v/>
      </c>
      <c r="E1077" s="137">
        <v>0</v>
      </c>
      <c r="F1077" s="137">
        <v>5</v>
      </c>
      <c r="G1077" s="140" t="str">
        <f>申込一覧表!CB105</f>
        <v>999:99.99</v>
      </c>
    </row>
    <row r="1078" spans="1:7" x14ac:dyDescent="0.15">
      <c r="A1078" s="140" t="str">
        <f>IF(申込一覧表!AB106="","",申込一覧表!AO106)</f>
        <v/>
      </c>
      <c r="B1078" s="140" t="str">
        <f>申込一覧表!BE106</f>
        <v/>
      </c>
      <c r="C1078" s="140" t="str">
        <f>申込一覧表!BP106</f>
        <v/>
      </c>
      <c r="D1078" s="140" t="str">
        <f>申込一覧表!AR106</f>
        <v/>
      </c>
      <c r="E1078" s="137">
        <v>0</v>
      </c>
      <c r="F1078" s="137">
        <v>5</v>
      </c>
      <c r="G1078" s="140" t="str">
        <f>申込一覧表!CB106</f>
        <v>999:99.99</v>
      </c>
    </row>
    <row r="1079" spans="1:7" x14ac:dyDescent="0.15">
      <c r="A1079" s="140" t="str">
        <f>IF(申込一覧表!AB107="","",申込一覧表!AO107)</f>
        <v/>
      </c>
      <c r="B1079" s="140" t="str">
        <f>申込一覧表!BE107</f>
        <v/>
      </c>
      <c r="C1079" s="140" t="str">
        <f>申込一覧表!BP107</f>
        <v/>
      </c>
      <c r="D1079" s="140" t="str">
        <f>申込一覧表!AR107</f>
        <v/>
      </c>
      <c r="E1079" s="137">
        <v>0</v>
      </c>
      <c r="F1079" s="137">
        <v>5</v>
      </c>
      <c r="G1079" s="140" t="str">
        <f>申込一覧表!CB107</f>
        <v>999:99.99</v>
      </c>
    </row>
    <row r="1080" spans="1:7" x14ac:dyDescent="0.15">
      <c r="A1080" s="140" t="str">
        <f>IF(申込一覧表!AB108="","",申込一覧表!AO108)</f>
        <v/>
      </c>
      <c r="B1080" s="140" t="str">
        <f>申込一覧表!BE108</f>
        <v/>
      </c>
      <c r="C1080" s="140" t="str">
        <f>申込一覧表!BP108</f>
        <v/>
      </c>
      <c r="D1080" s="140" t="str">
        <f>申込一覧表!AR108</f>
        <v/>
      </c>
      <c r="E1080" s="137">
        <v>0</v>
      </c>
      <c r="F1080" s="137">
        <v>5</v>
      </c>
      <c r="G1080" s="140" t="str">
        <f>申込一覧表!CB108</f>
        <v>999:99.99</v>
      </c>
    </row>
    <row r="1081" spans="1:7" x14ac:dyDescent="0.15">
      <c r="A1081" s="140" t="str">
        <f>IF(申込一覧表!AB109="","",申込一覧表!AO109)</f>
        <v/>
      </c>
      <c r="B1081" s="140" t="str">
        <f>申込一覧表!BE109</f>
        <v/>
      </c>
      <c r="C1081" s="140" t="str">
        <f>申込一覧表!BP109</f>
        <v/>
      </c>
      <c r="D1081" s="140" t="str">
        <f>申込一覧表!AR109</f>
        <v/>
      </c>
      <c r="E1081" s="137">
        <v>0</v>
      </c>
      <c r="F1081" s="137">
        <v>5</v>
      </c>
      <c r="G1081" s="140" t="str">
        <f>申込一覧表!CB109</f>
        <v>999:99.99</v>
      </c>
    </row>
    <row r="1082" spans="1:7" x14ac:dyDescent="0.15">
      <c r="A1082" s="140" t="str">
        <f>IF(申込一覧表!AB110="","",申込一覧表!AO110)</f>
        <v/>
      </c>
      <c r="B1082" s="140" t="str">
        <f>申込一覧表!BE110</f>
        <v/>
      </c>
      <c r="C1082" s="140" t="str">
        <f>申込一覧表!BP110</f>
        <v/>
      </c>
      <c r="D1082" s="140" t="str">
        <f>申込一覧表!AR110</f>
        <v/>
      </c>
      <c r="E1082" s="137">
        <v>0</v>
      </c>
      <c r="F1082" s="137">
        <v>5</v>
      </c>
      <c r="G1082" s="140" t="str">
        <f>申込一覧表!CB110</f>
        <v>999:99.99</v>
      </c>
    </row>
    <row r="1083" spans="1:7" x14ac:dyDescent="0.15">
      <c r="A1083" s="140" t="str">
        <f>IF(申込一覧表!AB111="","",申込一覧表!AO111)</f>
        <v/>
      </c>
      <c r="B1083" s="140" t="str">
        <f>申込一覧表!BE111</f>
        <v/>
      </c>
      <c r="C1083" s="140" t="str">
        <f>申込一覧表!BP111</f>
        <v/>
      </c>
      <c r="D1083" s="140" t="str">
        <f>申込一覧表!AR111</f>
        <v/>
      </c>
      <c r="E1083" s="137">
        <v>0</v>
      </c>
      <c r="F1083" s="137">
        <v>5</v>
      </c>
      <c r="G1083" s="140" t="str">
        <f>申込一覧表!CB111</f>
        <v>999:99.99</v>
      </c>
    </row>
    <row r="1084" spans="1:7" x14ac:dyDescent="0.15">
      <c r="A1084" s="140" t="str">
        <f>IF(申込一覧表!AB112="","",申込一覧表!AO112)</f>
        <v/>
      </c>
      <c r="B1084" s="140" t="str">
        <f>申込一覧表!BE112</f>
        <v/>
      </c>
      <c r="C1084" s="140" t="str">
        <f>申込一覧表!BP112</f>
        <v/>
      </c>
      <c r="D1084" s="140" t="str">
        <f>申込一覧表!AR112</f>
        <v/>
      </c>
      <c r="E1084" s="137">
        <v>0</v>
      </c>
      <c r="F1084" s="137">
        <v>5</v>
      </c>
      <c r="G1084" s="140" t="str">
        <f>申込一覧表!CB112</f>
        <v>999:99.99</v>
      </c>
    </row>
    <row r="1085" spans="1:7" x14ac:dyDescent="0.15">
      <c r="A1085" s="140" t="str">
        <f>IF(申込一覧表!AB113="","",申込一覧表!AO113)</f>
        <v/>
      </c>
      <c r="B1085" s="140" t="str">
        <f>申込一覧表!BE113</f>
        <v/>
      </c>
      <c r="C1085" s="140" t="str">
        <f>申込一覧表!BP113</f>
        <v/>
      </c>
      <c r="D1085" s="140" t="str">
        <f>申込一覧表!AR113</f>
        <v/>
      </c>
      <c r="E1085" s="137">
        <v>0</v>
      </c>
      <c r="F1085" s="137">
        <v>5</v>
      </c>
      <c r="G1085" s="140" t="str">
        <f>申込一覧表!CB113</f>
        <v>999:99.99</v>
      </c>
    </row>
    <row r="1086" spans="1:7" x14ac:dyDescent="0.15">
      <c r="A1086" s="140" t="str">
        <f>IF(申込一覧表!AB114="","",申込一覧表!AO114)</f>
        <v/>
      </c>
      <c r="B1086" s="140" t="str">
        <f>申込一覧表!BE114</f>
        <v/>
      </c>
      <c r="C1086" s="140" t="str">
        <f>申込一覧表!BP114</f>
        <v/>
      </c>
      <c r="D1086" s="140" t="str">
        <f>申込一覧表!AR114</f>
        <v/>
      </c>
      <c r="E1086" s="137">
        <v>0</v>
      </c>
      <c r="F1086" s="137">
        <v>5</v>
      </c>
      <c r="G1086" s="140" t="str">
        <f>申込一覧表!CB114</f>
        <v>999:99.99</v>
      </c>
    </row>
    <row r="1087" spans="1:7" x14ac:dyDescent="0.15">
      <c r="A1087" s="140" t="str">
        <f>IF(申込一覧表!AB115="","",申込一覧表!AO115)</f>
        <v/>
      </c>
      <c r="B1087" s="140" t="str">
        <f>申込一覧表!BE115</f>
        <v/>
      </c>
      <c r="C1087" s="140" t="str">
        <f>申込一覧表!BP115</f>
        <v/>
      </c>
      <c r="D1087" s="140" t="str">
        <f>申込一覧表!AR115</f>
        <v/>
      </c>
      <c r="E1087" s="137">
        <v>0</v>
      </c>
      <c r="F1087" s="137">
        <v>5</v>
      </c>
      <c r="G1087" s="140" t="str">
        <f>申込一覧表!CB115</f>
        <v>999:99.99</v>
      </c>
    </row>
    <row r="1088" spans="1:7" x14ac:dyDescent="0.15">
      <c r="A1088" s="140" t="str">
        <f>IF(申込一覧表!AB116="","",申込一覧表!AO116)</f>
        <v/>
      </c>
      <c r="B1088" s="140" t="str">
        <f>申込一覧表!BE116</f>
        <v/>
      </c>
      <c r="C1088" s="140" t="str">
        <f>申込一覧表!BP116</f>
        <v/>
      </c>
      <c r="D1088" s="140" t="str">
        <f>申込一覧表!AR116</f>
        <v/>
      </c>
      <c r="E1088" s="137">
        <v>0</v>
      </c>
      <c r="F1088" s="137">
        <v>5</v>
      </c>
      <c r="G1088" s="140" t="str">
        <f>申込一覧表!CB116</f>
        <v>999:99.99</v>
      </c>
    </row>
    <row r="1089" spans="1:7" x14ac:dyDescent="0.15">
      <c r="A1089" s="140" t="str">
        <f>IF(申込一覧表!AB117="","",申込一覧表!AO117)</f>
        <v/>
      </c>
      <c r="B1089" s="140" t="str">
        <f>申込一覧表!BE117</f>
        <v/>
      </c>
      <c r="C1089" s="140" t="str">
        <f>申込一覧表!BP117</f>
        <v/>
      </c>
      <c r="D1089" s="140" t="str">
        <f>申込一覧表!AR117</f>
        <v/>
      </c>
      <c r="E1089" s="137">
        <v>0</v>
      </c>
      <c r="F1089" s="137">
        <v>5</v>
      </c>
      <c r="G1089" s="140" t="str">
        <f>申込一覧表!CB117</f>
        <v>999:99.99</v>
      </c>
    </row>
    <row r="1090" spans="1:7" x14ac:dyDescent="0.15">
      <c r="A1090" s="140" t="str">
        <f>IF(申込一覧表!AB118="","",申込一覧表!AO118)</f>
        <v/>
      </c>
      <c r="B1090" s="140" t="str">
        <f>申込一覧表!BE118</f>
        <v/>
      </c>
      <c r="C1090" s="140" t="str">
        <f>申込一覧表!BP118</f>
        <v/>
      </c>
      <c r="D1090" s="140" t="str">
        <f>申込一覧表!AR118</f>
        <v/>
      </c>
      <c r="E1090" s="137">
        <v>0</v>
      </c>
      <c r="F1090" s="137">
        <v>5</v>
      </c>
      <c r="G1090" s="140" t="str">
        <f>申込一覧表!CB118</f>
        <v>999:99.99</v>
      </c>
    </row>
    <row r="1091" spans="1:7" x14ac:dyDescent="0.15">
      <c r="A1091" s="140" t="str">
        <f>IF(申込一覧表!AB119="","",申込一覧表!AO119)</f>
        <v/>
      </c>
      <c r="B1091" s="140" t="str">
        <f>申込一覧表!BE119</f>
        <v/>
      </c>
      <c r="C1091" s="140" t="str">
        <f>申込一覧表!BP119</f>
        <v/>
      </c>
      <c r="D1091" s="140" t="str">
        <f>申込一覧表!AR119</f>
        <v/>
      </c>
      <c r="E1091" s="137">
        <v>0</v>
      </c>
      <c r="F1091" s="137">
        <v>5</v>
      </c>
      <c r="G1091" s="140" t="str">
        <f>申込一覧表!CB119</f>
        <v>999:99.99</v>
      </c>
    </row>
    <row r="1092" spans="1:7" x14ac:dyDescent="0.15">
      <c r="A1092" s="140" t="str">
        <f>IF(申込一覧表!AB120="","",申込一覧表!AO120)</f>
        <v/>
      </c>
      <c r="B1092" s="140" t="str">
        <f>申込一覧表!BE120</f>
        <v/>
      </c>
      <c r="C1092" s="140" t="str">
        <f>申込一覧表!BP120</f>
        <v/>
      </c>
      <c r="D1092" s="140" t="str">
        <f>申込一覧表!AR120</f>
        <v/>
      </c>
      <c r="E1092" s="137">
        <v>0</v>
      </c>
      <c r="F1092" s="137">
        <v>5</v>
      </c>
      <c r="G1092" s="140" t="str">
        <f>申込一覧表!CB120</f>
        <v>999:99.99</v>
      </c>
    </row>
    <row r="1093" spans="1:7" x14ac:dyDescent="0.15">
      <c r="A1093" s="140" t="str">
        <f>IF(申込一覧表!AB121="","",申込一覧表!AO121)</f>
        <v/>
      </c>
      <c r="B1093" s="140" t="str">
        <f>申込一覧表!BE121</f>
        <v/>
      </c>
      <c r="C1093" s="140" t="str">
        <f>申込一覧表!BP121</f>
        <v/>
      </c>
      <c r="D1093" s="140" t="str">
        <f>申込一覧表!AR121</f>
        <v/>
      </c>
      <c r="E1093" s="137">
        <v>0</v>
      </c>
      <c r="F1093" s="137">
        <v>5</v>
      </c>
      <c r="G1093" s="140" t="str">
        <f>申込一覧表!CB121</f>
        <v>999:99.99</v>
      </c>
    </row>
    <row r="1094" spans="1:7" x14ac:dyDescent="0.15">
      <c r="A1094" s="140" t="str">
        <f>IF(申込一覧表!AB122="","",申込一覧表!AO122)</f>
        <v/>
      </c>
      <c r="B1094" s="140" t="str">
        <f>申込一覧表!BE122</f>
        <v/>
      </c>
      <c r="C1094" s="140" t="str">
        <f>申込一覧表!BP122</f>
        <v/>
      </c>
      <c r="D1094" s="140" t="str">
        <f>申込一覧表!AR122</f>
        <v/>
      </c>
      <c r="E1094" s="137">
        <v>0</v>
      </c>
      <c r="F1094" s="137">
        <v>5</v>
      </c>
      <c r="G1094" s="140" t="str">
        <f>申込一覧表!CB122</f>
        <v>999:99.99</v>
      </c>
    </row>
    <row r="1095" spans="1:7" x14ac:dyDescent="0.15">
      <c r="A1095" s="140" t="str">
        <f>IF(申込一覧表!AB123="","",申込一覧表!AO123)</f>
        <v/>
      </c>
      <c r="B1095" s="140" t="str">
        <f>申込一覧表!BE123</f>
        <v/>
      </c>
      <c r="C1095" s="140" t="str">
        <f>申込一覧表!BP123</f>
        <v/>
      </c>
      <c r="D1095" s="140" t="str">
        <f>申込一覧表!AR123</f>
        <v/>
      </c>
      <c r="E1095" s="137">
        <v>0</v>
      </c>
      <c r="F1095" s="137">
        <v>5</v>
      </c>
      <c r="G1095" s="140" t="str">
        <f>申込一覧表!CB123</f>
        <v>999:99.99</v>
      </c>
    </row>
    <row r="1096" spans="1:7" x14ac:dyDescent="0.15">
      <c r="A1096" s="140" t="str">
        <f>IF(申込一覧表!AB124="","",申込一覧表!AO124)</f>
        <v/>
      </c>
      <c r="B1096" s="140" t="str">
        <f>申込一覧表!BE124</f>
        <v/>
      </c>
      <c r="C1096" s="140" t="str">
        <f>申込一覧表!BP124</f>
        <v/>
      </c>
      <c r="D1096" s="140" t="str">
        <f>申込一覧表!AR124</f>
        <v/>
      </c>
      <c r="E1096" s="137">
        <v>0</v>
      </c>
      <c r="F1096" s="137">
        <v>5</v>
      </c>
      <c r="G1096" s="140" t="str">
        <f>申込一覧表!CB124</f>
        <v>999:99.99</v>
      </c>
    </row>
    <row r="1097" spans="1:7" x14ac:dyDescent="0.15">
      <c r="A1097" s="140" t="str">
        <f>IF(申込一覧表!AB125="","",申込一覧表!AO125)</f>
        <v/>
      </c>
      <c r="B1097" s="140" t="str">
        <f>申込一覧表!BE125</f>
        <v/>
      </c>
      <c r="C1097" s="140" t="str">
        <f>申込一覧表!BP125</f>
        <v/>
      </c>
      <c r="D1097" s="140" t="str">
        <f>申込一覧表!AR125</f>
        <v/>
      </c>
      <c r="E1097" s="137">
        <v>0</v>
      </c>
      <c r="F1097" s="137">
        <v>5</v>
      </c>
      <c r="G1097" s="140" t="str">
        <f>申込一覧表!CB125</f>
        <v>999:99.99</v>
      </c>
    </row>
    <row r="1098" spans="1:7" x14ac:dyDescent="0.15">
      <c r="A1098" s="140" t="str">
        <f>IF(申込一覧表!AB126="","",申込一覧表!AO126)</f>
        <v/>
      </c>
      <c r="B1098" s="140" t="str">
        <f>申込一覧表!BE126</f>
        <v/>
      </c>
      <c r="C1098" s="140" t="str">
        <f>申込一覧表!BP126</f>
        <v/>
      </c>
      <c r="D1098" s="140" t="str">
        <f>申込一覧表!AR126</f>
        <v/>
      </c>
      <c r="E1098" s="137">
        <v>0</v>
      </c>
      <c r="F1098" s="137">
        <v>5</v>
      </c>
      <c r="G1098" s="140" t="str">
        <f>申込一覧表!CB126</f>
        <v>999:99.99</v>
      </c>
    </row>
    <row r="1099" spans="1:7" x14ac:dyDescent="0.15">
      <c r="A1099" s="134" t="str">
        <f>IF(申込一覧表!AB127="","",申込一覧表!AO127)</f>
        <v/>
      </c>
      <c r="B1099" s="134" t="str">
        <f>申込一覧表!BE127</f>
        <v/>
      </c>
      <c r="C1099" s="140" t="str">
        <f>申込一覧表!BP127</f>
        <v/>
      </c>
      <c r="D1099" s="134" t="str">
        <f>申込一覧表!AR127</f>
        <v/>
      </c>
      <c r="E1099" s="138">
        <v>0</v>
      </c>
      <c r="F1099" s="138">
        <v>5</v>
      </c>
      <c r="G1099" s="134" t="str">
        <f>申込一覧表!CB127</f>
        <v>999:99.99</v>
      </c>
    </row>
    <row r="1100" spans="1:7" x14ac:dyDescent="0.15">
      <c r="A1100" t="str">
        <f>IF(申込一覧表!AD6="","",申込一覧表!AO6)</f>
        <v/>
      </c>
      <c r="B1100" s="141" t="str">
        <f>申込一覧表!BF6</f>
        <v/>
      </c>
      <c r="C1100" s="141" t="str">
        <f>申込一覧表!BQ6</f>
        <v/>
      </c>
      <c r="D1100" s="141" t="str">
        <f>申込一覧表!AR6</f>
        <v/>
      </c>
      <c r="E1100" s="137">
        <v>0</v>
      </c>
      <c r="F1100" s="137">
        <v>0</v>
      </c>
      <c r="G1100" t="str">
        <f>申込一覧表!CC6</f>
        <v>999:99.99</v>
      </c>
    </row>
    <row r="1101" spans="1:7" x14ac:dyDescent="0.15">
      <c r="A1101" s="140" t="str">
        <f>IF(申込一覧表!AD7="","",申込一覧表!AO7)</f>
        <v/>
      </c>
      <c r="B1101" s="140" t="str">
        <f>申込一覧表!BF7</f>
        <v/>
      </c>
      <c r="C1101" s="140" t="str">
        <f>申込一覧表!BQ7</f>
        <v/>
      </c>
      <c r="D1101" s="140" t="str">
        <f>申込一覧表!AR7</f>
        <v/>
      </c>
      <c r="E1101" s="137">
        <v>0</v>
      </c>
      <c r="F1101" s="137">
        <v>0</v>
      </c>
      <c r="G1101" s="140" t="str">
        <f>申込一覧表!CC7</f>
        <v>999:99.99</v>
      </c>
    </row>
    <row r="1102" spans="1:7" x14ac:dyDescent="0.15">
      <c r="A1102" s="140" t="str">
        <f>IF(申込一覧表!AD8="","",申込一覧表!AO8)</f>
        <v/>
      </c>
      <c r="B1102" s="140" t="str">
        <f>申込一覧表!BF8</f>
        <v/>
      </c>
      <c r="C1102" s="140" t="str">
        <f>申込一覧表!BQ8</f>
        <v/>
      </c>
      <c r="D1102" s="140" t="str">
        <f>申込一覧表!AR8</f>
        <v/>
      </c>
      <c r="E1102" s="137">
        <v>0</v>
      </c>
      <c r="F1102" s="137">
        <v>0</v>
      </c>
      <c r="G1102" s="140" t="str">
        <f>申込一覧表!CC8</f>
        <v>999:99.99</v>
      </c>
    </row>
    <row r="1103" spans="1:7" x14ac:dyDescent="0.15">
      <c r="A1103" s="140" t="str">
        <f>IF(申込一覧表!AD9="","",申込一覧表!AO9)</f>
        <v/>
      </c>
      <c r="B1103" s="140" t="str">
        <f>申込一覧表!BF9</f>
        <v/>
      </c>
      <c r="C1103" s="140" t="str">
        <f>申込一覧表!BQ9</f>
        <v/>
      </c>
      <c r="D1103" s="140" t="str">
        <f>申込一覧表!AR9</f>
        <v/>
      </c>
      <c r="E1103" s="137">
        <v>0</v>
      </c>
      <c r="F1103" s="137">
        <v>0</v>
      </c>
      <c r="G1103" s="140" t="str">
        <f>申込一覧表!CC9</f>
        <v>999:99.99</v>
      </c>
    </row>
    <row r="1104" spans="1:7" x14ac:dyDescent="0.15">
      <c r="A1104" s="140" t="str">
        <f>IF(申込一覧表!AD10="","",申込一覧表!AO10)</f>
        <v/>
      </c>
      <c r="B1104" s="140" t="str">
        <f>申込一覧表!BF10</f>
        <v/>
      </c>
      <c r="C1104" s="140" t="str">
        <f>申込一覧表!BQ10</f>
        <v/>
      </c>
      <c r="D1104" s="140" t="str">
        <f>申込一覧表!AR10</f>
        <v/>
      </c>
      <c r="E1104" s="137">
        <v>0</v>
      </c>
      <c r="F1104" s="137">
        <v>0</v>
      </c>
      <c r="G1104" s="140" t="str">
        <f>申込一覧表!CC10</f>
        <v>999:99.99</v>
      </c>
    </row>
    <row r="1105" spans="1:7" x14ac:dyDescent="0.15">
      <c r="A1105" s="140" t="str">
        <f>IF(申込一覧表!AD11="","",申込一覧表!AO11)</f>
        <v/>
      </c>
      <c r="B1105" s="140" t="str">
        <f>申込一覧表!BF11</f>
        <v/>
      </c>
      <c r="C1105" s="140" t="str">
        <f>申込一覧表!BQ11</f>
        <v/>
      </c>
      <c r="D1105" s="140" t="str">
        <f>申込一覧表!AR11</f>
        <v/>
      </c>
      <c r="E1105" s="137">
        <v>0</v>
      </c>
      <c r="F1105" s="137">
        <v>0</v>
      </c>
      <c r="G1105" s="140" t="str">
        <f>申込一覧表!CC11</f>
        <v>999:99.99</v>
      </c>
    </row>
    <row r="1106" spans="1:7" x14ac:dyDescent="0.15">
      <c r="A1106" s="140" t="str">
        <f>IF(申込一覧表!AD12="","",申込一覧表!AO12)</f>
        <v/>
      </c>
      <c r="B1106" s="140" t="str">
        <f>申込一覧表!BF12</f>
        <v/>
      </c>
      <c r="C1106" s="140" t="str">
        <f>申込一覧表!BQ12</f>
        <v/>
      </c>
      <c r="D1106" s="140" t="str">
        <f>申込一覧表!AR12</f>
        <v/>
      </c>
      <c r="E1106" s="137">
        <v>0</v>
      </c>
      <c r="F1106" s="137">
        <v>0</v>
      </c>
      <c r="G1106" s="140" t="str">
        <f>申込一覧表!CC12</f>
        <v>999:99.99</v>
      </c>
    </row>
    <row r="1107" spans="1:7" x14ac:dyDescent="0.15">
      <c r="A1107" s="140" t="str">
        <f>IF(申込一覧表!AD13="","",申込一覧表!AO13)</f>
        <v/>
      </c>
      <c r="B1107" s="140" t="str">
        <f>申込一覧表!BF13</f>
        <v/>
      </c>
      <c r="C1107" s="140" t="str">
        <f>申込一覧表!BQ13</f>
        <v/>
      </c>
      <c r="D1107" s="140" t="str">
        <f>申込一覧表!AR13</f>
        <v/>
      </c>
      <c r="E1107" s="137">
        <v>0</v>
      </c>
      <c r="F1107" s="137">
        <v>0</v>
      </c>
      <c r="G1107" s="140" t="str">
        <f>申込一覧表!CC13</f>
        <v>999:99.99</v>
      </c>
    </row>
    <row r="1108" spans="1:7" x14ac:dyDescent="0.15">
      <c r="A1108" s="140" t="str">
        <f>IF(申込一覧表!AD14="","",申込一覧表!AO14)</f>
        <v/>
      </c>
      <c r="B1108" s="140" t="str">
        <f>申込一覧表!BF14</f>
        <v/>
      </c>
      <c r="C1108" s="140" t="str">
        <f>申込一覧表!BQ14</f>
        <v/>
      </c>
      <c r="D1108" s="140" t="str">
        <f>申込一覧表!AR14</f>
        <v/>
      </c>
      <c r="E1108" s="137">
        <v>0</v>
      </c>
      <c r="F1108" s="137">
        <v>0</v>
      </c>
      <c r="G1108" s="140" t="str">
        <f>申込一覧表!CC14</f>
        <v>999:99.99</v>
      </c>
    </row>
    <row r="1109" spans="1:7" x14ac:dyDescent="0.15">
      <c r="A1109" s="140" t="str">
        <f>IF(申込一覧表!AD15="","",申込一覧表!AO15)</f>
        <v/>
      </c>
      <c r="B1109" s="140" t="str">
        <f>申込一覧表!BF15</f>
        <v/>
      </c>
      <c r="C1109" s="140" t="str">
        <f>申込一覧表!BQ15</f>
        <v/>
      </c>
      <c r="D1109" s="140" t="str">
        <f>申込一覧表!AR15</f>
        <v/>
      </c>
      <c r="E1109" s="137">
        <v>0</v>
      </c>
      <c r="F1109" s="137">
        <v>0</v>
      </c>
      <c r="G1109" s="140" t="str">
        <f>申込一覧表!CC15</f>
        <v>999:99.99</v>
      </c>
    </row>
    <row r="1110" spans="1:7" x14ac:dyDescent="0.15">
      <c r="A1110" s="140" t="str">
        <f>IF(申込一覧表!AD16="","",申込一覧表!AO16)</f>
        <v/>
      </c>
      <c r="B1110" s="140" t="str">
        <f>申込一覧表!BF16</f>
        <v/>
      </c>
      <c r="C1110" s="140" t="str">
        <f>申込一覧表!BQ16</f>
        <v/>
      </c>
      <c r="D1110" s="140" t="str">
        <f>申込一覧表!AR16</f>
        <v/>
      </c>
      <c r="E1110" s="137">
        <v>0</v>
      </c>
      <c r="F1110" s="137">
        <v>0</v>
      </c>
      <c r="G1110" s="140" t="str">
        <f>申込一覧表!CC16</f>
        <v>999:99.99</v>
      </c>
    </row>
    <row r="1111" spans="1:7" x14ac:dyDescent="0.15">
      <c r="A1111" s="140" t="str">
        <f>IF(申込一覧表!AD17="","",申込一覧表!AO17)</f>
        <v/>
      </c>
      <c r="B1111" s="140" t="str">
        <f>申込一覧表!BF17</f>
        <v/>
      </c>
      <c r="C1111" s="140" t="str">
        <f>申込一覧表!BQ17</f>
        <v/>
      </c>
      <c r="D1111" s="140" t="str">
        <f>申込一覧表!AR17</f>
        <v/>
      </c>
      <c r="E1111" s="137">
        <v>0</v>
      </c>
      <c r="F1111" s="137">
        <v>0</v>
      </c>
      <c r="G1111" s="140" t="str">
        <f>申込一覧表!CC17</f>
        <v>999:99.99</v>
      </c>
    </row>
    <row r="1112" spans="1:7" x14ac:dyDescent="0.15">
      <c r="A1112" s="140" t="str">
        <f>IF(申込一覧表!AD18="","",申込一覧表!AO18)</f>
        <v/>
      </c>
      <c r="B1112" s="140" t="str">
        <f>申込一覧表!BF18</f>
        <v/>
      </c>
      <c r="C1112" s="140" t="str">
        <f>申込一覧表!BQ18</f>
        <v/>
      </c>
      <c r="D1112" s="140" t="str">
        <f>申込一覧表!AR18</f>
        <v/>
      </c>
      <c r="E1112" s="137">
        <v>0</v>
      </c>
      <c r="F1112" s="137">
        <v>0</v>
      </c>
      <c r="G1112" s="140" t="str">
        <f>申込一覧表!CC18</f>
        <v>999:99.99</v>
      </c>
    </row>
    <row r="1113" spans="1:7" x14ac:dyDescent="0.15">
      <c r="A1113" s="140" t="str">
        <f>IF(申込一覧表!AD19="","",申込一覧表!AO19)</f>
        <v/>
      </c>
      <c r="B1113" s="140" t="str">
        <f>申込一覧表!BF19</f>
        <v/>
      </c>
      <c r="C1113" s="140" t="str">
        <f>申込一覧表!BQ19</f>
        <v/>
      </c>
      <c r="D1113" s="140" t="str">
        <f>申込一覧表!AR19</f>
        <v/>
      </c>
      <c r="E1113" s="137">
        <v>0</v>
      </c>
      <c r="F1113" s="137">
        <v>0</v>
      </c>
      <c r="G1113" s="140" t="str">
        <f>申込一覧表!CC19</f>
        <v>999:99.99</v>
      </c>
    </row>
    <row r="1114" spans="1:7" x14ac:dyDescent="0.15">
      <c r="A1114" s="140" t="str">
        <f>IF(申込一覧表!AD20="","",申込一覧表!AO20)</f>
        <v/>
      </c>
      <c r="B1114" s="140" t="str">
        <f>申込一覧表!BF20</f>
        <v/>
      </c>
      <c r="C1114" s="140" t="str">
        <f>申込一覧表!BQ20</f>
        <v/>
      </c>
      <c r="D1114" s="140" t="str">
        <f>申込一覧表!AR20</f>
        <v/>
      </c>
      <c r="E1114" s="137">
        <v>0</v>
      </c>
      <c r="F1114" s="137">
        <v>0</v>
      </c>
      <c r="G1114" s="140" t="str">
        <f>申込一覧表!CC20</f>
        <v>999:99.99</v>
      </c>
    </row>
    <row r="1115" spans="1:7" x14ac:dyDescent="0.15">
      <c r="A1115" s="140" t="str">
        <f>IF(申込一覧表!AD21="","",申込一覧表!AO21)</f>
        <v/>
      </c>
      <c r="B1115" s="140" t="str">
        <f>申込一覧表!BF21</f>
        <v/>
      </c>
      <c r="C1115" s="140" t="str">
        <f>申込一覧表!BQ21</f>
        <v/>
      </c>
      <c r="D1115" s="140" t="str">
        <f>申込一覧表!AR21</f>
        <v/>
      </c>
      <c r="E1115" s="137">
        <v>0</v>
      </c>
      <c r="F1115" s="137">
        <v>0</v>
      </c>
      <c r="G1115" s="140" t="str">
        <f>申込一覧表!CC21</f>
        <v>999:99.99</v>
      </c>
    </row>
    <row r="1116" spans="1:7" x14ac:dyDescent="0.15">
      <c r="A1116" s="140" t="str">
        <f>IF(申込一覧表!AD22="","",申込一覧表!AO22)</f>
        <v/>
      </c>
      <c r="B1116" s="140" t="str">
        <f>申込一覧表!BF22</f>
        <v/>
      </c>
      <c r="C1116" s="140" t="str">
        <f>申込一覧表!BQ22</f>
        <v/>
      </c>
      <c r="D1116" s="140" t="str">
        <f>申込一覧表!AR22</f>
        <v/>
      </c>
      <c r="E1116" s="137">
        <v>0</v>
      </c>
      <c r="F1116" s="137">
        <v>0</v>
      </c>
      <c r="G1116" s="140" t="str">
        <f>申込一覧表!CC22</f>
        <v>999:99.99</v>
      </c>
    </row>
    <row r="1117" spans="1:7" x14ac:dyDescent="0.15">
      <c r="A1117" s="140" t="str">
        <f>IF(申込一覧表!AD23="","",申込一覧表!AO23)</f>
        <v/>
      </c>
      <c r="B1117" s="140" t="str">
        <f>申込一覧表!BF23</f>
        <v/>
      </c>
      <c r="C1117" s="140" t="str">
        <f>申込一覧表!BQ23</f>
        <v/>
      </c>
      <c r="D1117" s="140" t="str">
        <f>申込一覧表!AR23</f>
        <v/>
      </c>
      <c r="E1117" s="137">
        <v>0</v>
      </c>
      <c r="F1117" s="137">
        <v>0</v>
      </c>
      <c r="G1117" s="140" t="str">
        <f>申込一覧表!CC23</f>
        <v>999:99.99</v>
      </c>
    </row>
    <row r="1118" spans="1:7" x14ac:dyDescent="0.15">
      <c r="A1118" s="140" t="str">
        <f>IF(申込一覧表!AD24="","",申込一覧表!AO24)</f>
        <v/>
      </c>
      <c r="B1118" s="140" t="str">
        <f>申込一覧表!BF24</f>
        <v/>
      </c>
      <c r="C1118" s="140" t="str">
        <f>申込一覧表!BQ24</f>
        <v/>
      </c>
      <c r="D1118" s="140" t="str">
        <f>申込一覧表!AR24</f>
        <v/>
      </c>
      <c r="E1118" s="137">
        <v>0</v>
      </c>
      <c r="F1118" s="137">
        <v>0</v>
      </c>
      <c r="G1118" s="140" t="str">
        <f>申込一覧表!CC24</f>
        <v>999:99.99</v>
      </c>
    </row>
    <row r="1119" spans="1:7" x14ac:dyDescent="0.15">
      <c r="A1119" s="140" t="str">
        <f>IF(申込一覧表!AD25="","",申込一覧表!AO25)</f>
        <v/>
      </c>
      <c r="B1119" s="140" t="str">
        <f>申込一覧表!BF25</f>
        <v/>
      </c>
      <c r="C1119" s="140" t="str">
        <f>申込一覧表!BQ25</f>
        <v/>
      </c>
      <c r="D1119" s="140" t="str">
        <f>申込一覧表!AR25</f>
        <v/>
      </c>
      <c r="E1119" s="137">
        <v>0</v>
      </c>
      <c r="F1119" s="137">
        <v>0</v>
      </c>
      <c r="G1119" s="140" t="str">
        <f>申込一覧表!CC25</f>
        <v>999:99.99</v>
      </c>
    </row>
    <row r="1120" spans="1:7" x14ac:dyDescent="0.15">
      <c r="A1120" s="140" t="str">
        <f>IF(申込一覧表!AD26="","",申込一覧表!AO26)</f>
        <v/>
      </c>
      <c r="B1120" s="140" t="str">
        <f>申込一覧表!BF26</f>
        <v/>
      </c>
      <c r="C1120" s="140" t="str">
        <f>申込一覧表!BQ26</f>
        <v/>
      </c>
      <c r="D1120" s="140" t="str">
        <f>申込一覧表!AR26</f>
        <v/>
      </c>
      <c r="E1120" s="137">
        <v>0</v>
      </c>
      <c r="F1120" s="137">
        <v>0</v>
      </c>
      <c r="G1120" s="140" t="str">
        <f>申込一覧表!CC26</f>
        <v>999:99.99</v>
      </c>
    </row>
    <row r="1121" spans="1:7" x14ac:dyDescent="0.15">
      <c r="A1121" s="140" t="str">
        <f>IF(申込一覧表!AD27="","",申込一覧表!AO27)</f>
        <v/>
      </c>
      <c r="B1121" s="140" t="str">
        <f>申込一覧表!BF27</f>
        <v/>
      </c>
      <c r="C1121" s="140" t="str">
        <f>申込一覧表!BQ27</f>
        <v/>
      </c>
      <c r="D1121" s="140" t="str">
        <f>申込一覧表!AR27</f>
        <v/>
      </c>
      <c r="E1121" s="137">
        <v>0</v>
      </c>
      <c r="F1121" s="137">
        <v>0</v>
      </c>
      <c r="G1121" s="140" t="str">
        <f>申込一覧表!CC27</f>
        <v>999:99.99</v>
      </c>
    </row>
    <row r="1122" spans="1:7" x14ac:dyDescent="0.15">
      <c r="A1122" s="140" t="str">
        <f>IF(申込一覧表!AD28="","",申込一覧表!AO28)</f>
        <v/>
      </c>
      <c r="B1122" s="140" t="str">
        <f>申込一覧表!BF28</f>
        <v/>
      </c>
      <c r="C1122" s="140" t="str">
        <f>申込一覧表!BQ28</f>
        <v/>
      </c>
      <c r="D1122" s="140" t="str">
        <f>申込一覧表!AR28</f>
        <v/>
      </c>
      <c r="E1122" s="137">
        <v>0</v>
      </c>
      <c r="F1122" s="137">
        <v>0</v>
      </c>
      <c r="G1122" s="140" t="str">
        <f>申込一覧表!CC28</f>
        <v>999:99.99</v>
      </c>
    </row>
    <row r="1123" spans="1:7" x14ac:dyDescent="0.15">
      <c r="A1123" s="140" t="str">
        <f>IF(申込一覧表!AD29="","",申込一覧表!AO29)</f>
        <v/>
      </c>
      <c r="B1123" s="140" t="str">
        <f>申込一覧表!BF29</f>
        <v/>
      </c>
      <c r="C1123" s="140" t="str">
        <f>申込一覧表!BQ29</f>
        <v/>
      </c>
      <c r="D1123" s="140" t="str">
        <f>申込一覧表!AR29</f>
        <v/>
      </c>
      <c r="E1123" s="137">
        <v>0</v>
      </c>
      <c r="F1123" s="137">
        <v>0</v>
      </c>
      <c r="G1123" s="140" t="str">
        <f>申込一覧表!CC29</f>
        <v>999:99.99</v>
      </c>
    </row>
    <row r="1124" spans="1:7" x14ac:dyDescent="0.15">
      <c r="A1124" s="140" t="str">
        <f>IF(申込一覧表!AD30="","",申込一覧表!AO30)</f>
        <v/>
      </c>
      <c r="B1124" s="140" t="str">
        <f>申込一覧表!BF30</f>
        <v/>
      </c>
      <c r="C1124" s="140" t="str">
        <f>申込一覧表!BQ30</f>
        <v/>
      </c>
      <c r="D1124" s="140" t="str">
        <f>申込一覧表!AR30</f>
        <v/>
      </c>
      <c r="E1124" s="137">
        <v>0</v>
      </c>
      <c r="F1124" s="137">
        <v>0</v>
      </c>
      <c r="G1124" s="140" t="str">
        <f>申込一覧表!CC30</f>
        <v>999:99.99</v>
      </c>
    </row>
    <row r="1125" spans="1:7" x14ac:dyDescent="0.15">
      <c r="A1125" s="140" t="str">
        <f>IF(申込一覧表!AD31="","",申込一覧表!AO31)</f>
        <v/>
      </c>
      <c r="B1125" s="140" t="str">
        <f>申込一覧表!BF31</f>
        <v/>
      </c>
      <c r="C1125" s="140" t="str">
        <f>申込一覧表!BQ31</f>
        <v/>
      </c>
      <c r="D1125" s="140" t="str">
        <f>申込一覧表!AR31</f>
        <v/>
      </c>
      <c r="E1125" s="137">
        <v>0</v>
      </c>
      <c r="F1125" s="137">
        <v>0</v>
      </c>
      <c r="G1125" s="140" t="str">
        <f>申込一覧表!CC31</f>
        <v>999:99.99</v>
      </c>
    </row>
    <row r="1126" spans="1:7" x14ac:dyDescent="0.15">
      <c r="A1126" s="140" t="str">
        <f>IF(申込一覧表!AD32="","",申込一覧表!AO32)</f>
        <v/>
      </c>
      <c r="B1126" s="140" t="str">
        <f>申込一覧表!BF32</f>
        <v/>
      </c>
      <c r="C1126" s="140" t="str">
        <f>申込一覧表!BQ32</f>
        <v/>
      </c>
      <c r="D1126" s="140" t="str">
        <f>申込一覧表!AR32</f>
        <v/>
      </c>
      <c r="E1126" s="137">
        <v>0</v>
      </c>
      <c r="F1126" s="137">
        <v>0</v>
      </c>
      <c r="G1126" s="140" t="str">
        <f>申込一覧表!CC32</f>
        <v>999:99.99</v>
      </c>
    </row>
    <row r="1127" spans="1:7" x14ac:dyDescent="0.15">
      <c r="A1127" s="140" t="str">
        <f>IF(申込一覧表!AD33="","",申込一覧表!AO33)</f>
        <v/>
      </c>
      <c r="B1127" s="140" t="str">
        <f>申込一覧表!BF33</f>
        <v/>
      </c>
      <c r="C1127" s="140" t="str">
        <f>申込一覧表!BQ33</f>
        <v/>
      </c>
      <c r="D1127" s="140" t="str">
        <f>申込一覧表!AR33</f>
        <v/>
      </c>
      <c r="E1127" s="137">
        <v>0</v>
      </c>
      <c r="F1127" s="137">
        <v>0</v>
      </c>
      <c r="G1127" s="140" t="str">
        <f>申込一覧表!CC33</f>
        <v>999:99.99</v>
      </c>
    </row>
    <row r="1128" spans="1:7" x14ac:dyDescent="0.15">
      <c r="A1128" s="140" t="str">
        <f>IF(申込一覧表!AD34="","",申込一覧表!AO34)</f>
        <v/>
      </c>
      <c r="B1128" s="140" t="str">
        <f>申込一覧表!BF34</f>
        <v/>
      </c>
      <c r="C1128" s="140" t="str">
        <f>申込一覧表!BQ34</f>
        <v/>
      </c>
      <c r="D1128" s="140" t="str">
        <f>申込一覧表!AR34</f>
        <v/>
      </c>
      <c r="E1128" s="137">
        <v>0</v>
      </c>
      <c r="F1128" s="137">
        <v>0</v>
      </c>
      <c r="G1128" s="140" t="str">
        <f>申込一覧表!CC34</f>
        <v>999:99.99</v>
      </c>
    </row>
    <row r="1129" spans="1:7" x14ac:dyDescent="0.15">
      <c r="A1129" s="140" t="str">
        <f>IF(申込一覧表!AD35="","",申込一覧表!AO35)</f>
        <v/>
      </c>
      <c r="B1129" s="140" t="str">
        <f>申込一覧表!BF35</f>
        <v/>
      </c>
      <c r="C1129" s="140" t="str">
        <f>申込一覧表!BQ35</f>
        <v/>
      </c>
      <c r="D1129" s="140" t="str">
        <f>申込一覧表!AR35</f>
        <v/>
      </c>
      <c r="E1129" s="137">
        <v>0</v>
      </c>
      <c r="F1129" s="137">
        <v>0</v>
      </c>
      <c r="G1129" s="140" t="str">
        <f>申込一覧表!CC35</f>
        <v>999:99.99</v>
      </c>
    </row>
    <row r="1130" spans="1:7" x14ac:dyDescent="0.15">
      <c r="A1130" s="140" t="str">
        <f>IF(申込一覧表!AD36="","",申込一覧表!AO36)</f>
        <v/>
      </c>
      <c r="B1130" s="140" t="str">
        <f>申込一覧表!BF36</f>
        <v/>
      </c>
      <c r="C1130" s="140" t="str">
        <f>申込一覧表!BQ36</f>
        <v/>
      </c>
      <c r="D1130" s="140" t="str">
        <f>申込一覧表!AR36</f>
        <v/>
      </c>
      <c r="E1130" s="137">
        <v>0</v>
      </c>
      <c r="F1130" s="137">
        <v>0</v>
      </c>
      <c r="G1130" s="140" t="str">
        <f>申込一覧表!CC36</f>
        <v>999:99.99</v>
      </c>
    </row>
    <row r="1131" spans="1:7" x14ac:dyDescent="0.15">
      <c r="A1131" s="140" t="str">
        <f>IF(申込一覧表!AD37="","",申込一覧表!AO37)</f>
        <v/>
      </c>
      <c r="B1131" s="140" t="str">
        <f>申込一覧表!BF37</f>
        <v/>
      </c>
      <c r="C1131" s="140" t="str">
        <f>申込一覧表!BQ37</f>
        <v/>
      </c>
      <c r="D1131" s="140" t="str">
        <f>申込一覧表!AR37</f>
        <v/>
      </c>
      <c r="E1131" s="137">
        <v>0</v>
      </c>
      <c r="F1131" s="137">
        <v>0</v>
      </c>
      <c r="G1131" s="140" t="str">
        <f>申込一覧表!CC37</f>
        <v>999:99.99</v>
      </c>
    </row>
    <row r="1132" spans="1:7" x14ac:dyDescent="0.15">
      <c r="A1132" s="140" t="str">
        <f>IF(申込一覧表!AD38="","",申込一覧表!AO38)</f>
        <v/>
      </c>
      <c r="B1132" s="140" t="str">
        <f>申込一覧表!BF38</f>
        <v/>
      </c>
      <c r="C1132" s="140" t="str">
        <f>申込一覧表!BQ38</f>
        <v/>
      </c>
      <c r="D1132" s="140" t="str">
        <f>申込一覧表!AR38</f>
        <v/>
      </c>
      <c r="E1132" s="137">
        <v>0</v>
      </c>
      <c r="F1132" s="137">
        <v>0</v>
      </c>
      <c r="G1132" s="140" t="str">
        <f>申込一覧表!CC38</f>
        <v>999:99.99</v>
      </c>
    </row>
    <row r="1133" spans="1:7" x14ac:dyDescent="0.15">
      <c r="A1133" s="140" t="str">
        <f>IF(申込一覧表!AD39="","",申込一覧表!AO39)</f>
        <v/>
      </c>
      <c r="B1133" s="140" t="str">
        <f>申込一覧表!BF39</f>
        <v/>
      </c>
      <c r="C1133" s="140" t="str">
        <f>申込一覧表!BQ39</f>
        <v/>
      </c>
      <c r="D1133" s="140" t="str">
        <f>申込一覧表!AR39</f>
        <v/>
      </c>
      <c r="E1133" s="137">
        <v>0</v>
      </c>
      <c r="F1133" s="137">
        <v>0</v>
      </c>
      <c r="G1133" s="140" t="str">
        <f>申込一覧表!CC39</f>
        <v>999:99.99</v>
      </c>
    </row>
    <row r="1134" spans="1:7" x14ac:dyDescent="0.15">
      <c r="A1134" s="140" t="str">
        <f>IF(申込一覧表!AD40="","",申込一覧表!AO40)</f>
        <v/>
      </c>
      <c r="B1134" s="140" t="str">
        <f>申込一覧表!BF40</f>
        <v/>
      </c>
      <c r="C1134" s="140" t="str">
        <f>申込一覧表!BQ40</f>
        <v/>
      </c>
      <c r="D1134" s="140" t="str">
        <f>申込一覧表!AR40</f>
        <v/>
      </c>
      <c r="E1134" s="137">
        <v>0</v>
      </c>
      <c r="F1134" s="137">
        <v>0</v>
      </c>
      <c r="G1134" s="140" t="str">
        <f>申込一覧表!CC40</f>
        <v>999:99.99</v>
      </c>
    </row>
    <row r="1135" spans="1:7" x14ac:dyDescent="0.15">
      <c r="A1135" s="140" t="str">
        <f>IF(申込一覧表!AD41="","",申込一覧表!AO41)</f>
        <v/>
      </c>
      <c r="B1135" s="140" t="str">
        <f>申込一覧表!BF41</f>
        <v/>
      </c>
      <c r="C1135" s="140" t="str">
        <f>申込一覧表!BQ41</f>
        <v/>
      </c>
      <c r="D1135" s="140" t="str">
        <f>申込一覧表!AR41</f>
        <v/>
      </c>
      <c r="E1135" s="137">
        <v>0</v>
      </c>
      <c r="F1135" s="137">
        <v>0</v>
      </c>
      <c r="G1135" s="140" t="str">
        <f>申込一覧表!CC41</f>
        <v>999:99.99</v>
      </c>
    </row>
    <row r="1136" spans="1:7" x14ac:dyDescent="0.15">
      <c r="A1136" s="140" t="str">
        <f>IF(申込一覧表!AD42="","",申込一覧表!AO42)</f>
        <v/>
      </c>
      <c r="B1136" s="140" t="str">
        <f>申込一覧表!BF42</f>
        <v/>
      </c>
      <c r="C1136" s="140" t="str">
        <f>申込一覧表!BQ42</f>
        <v/>
      </c>
      <c r="D1136" s="140" t="str">
        <f>申込一覧表!AR42</f>
        <v/>
      </c>
      <c r="E1136" s="137">
        <v>0</v>
      </c>
      <c r="F1136" s="137">
        <v>0</v>
      </c>
      <c r="G1136" s="140" t="str">
        <f>申込一覧表!CC42</f>
        <v>999:99.99</v>
      </c>
    </row>
    <row r="1137" spans="1:7" x14ac:dyDescent="0.15">
      <c r="A1137" s="140" t="str">
        <f>IF(申込一覧表!AD43="","",申込一覧表!AO43)</f>
        <v/>
      </c>
      <c r="B1137" s="140" t="str">
        <f>申込一覧表!BF43</f>
        <v/>
      </c>
      <c r="C1137" s="140" t="str">
        <f>申込一覧表!BQ43</f>
        <v/>
      </c>
      <c r="D1137" s="140" t="str">
        <f>申込一覧表!AR43</f>
        <v/>
      </c>
      <c r="E1137" s="137">
        <v>0</v>
      </c>
      <c r="F1137" s="137">
        <v>0</v>
      </c>
      <c r="G1137" s="140" t="str">
        <f>申込一覧表!CC43</f>
        <v>999:99.99</v>
      </c>
    </row>
    <row r="1138" spans="1:7" x14ac:dyDescent="0.15">
      <c r="A1138" s="140" t="str">
        <f>IF(申込一覧表!AD44="","",申込一覧表!AO44)</f>
        <v/>
      </c>
      <c r="B1138" s="140" t="str">
        <f>申込一覧表!BF44</f>
        <v/>
      </c>
      <c r="C1138" s="140" t="str">
        <f>申込一覧表!BQ44</f>
        <v/>
      </c>
      <c r="D1138" s="140" t="str">
        <f>申込一覧表!AR44</f>
        <v/>
      </c>
      <c r="E1138" s="137">
        <v>0</v>
      </c>
      <c r="F1138" s="137">
        <v>0</v>
      </c>
      <c r="G1138" s="140" t="str">
        <f>申込一覧表!CC44</f>
        <v>999:99.99</v>
      </c>
    </row>
    <row r="1139" spans="1:7" x14ac:dyDescent="0.15">
      <c r="A1139" s="140" t="str">
        <f>IF(申込一覧表!AD45="","",申込一覧表!AO45)</f>
        <v/>
      </c>
      <c r="B1139" s="140" t="str">
        <f>申込一覧表!BF45</f>
        <v/>
      </c>
      <c r="C1139" s="140" t="str">
        <f>申込一覧表!BQ45</f>
        <v/>
      </c>
      <c r="D1139" s="140" t="str">
        <f>申込一覧表!AR45</f>
        <v/>
      </c>
      <c r="E1139" s="137">
        <v>0</v>
      </c>
      <c r="F1139" s="137">
        <v>0</v>
      </c>
      <c r="G1139" s="140" t="str">
        <f>申込一覧表!CC45</f>
        <v>999:99.99</v>
      </c>
    </row>
    <row r="1140" spans="1:7" x14ac:dyDescent="0.15">
      <c r="A1140" s="140" t="str">
        <f>IF(申込一覧表!AD46="","",申込一覧表!AO46)</f>
        <v/>
      </c>
      <c r="B1140" s="140" t="str">
        <f>申込一覧表!BF46</f>
        <v/>
      </c>
      <c r="C1140" s="140" t="str">
        <f>申込一覧表!BQ46</f>
        <v/>
      </c>
      <c r="D1140" s="140" t="str">
        <f>申込一覧表!AR46</f>
        <v/>
      </c>
      <c r="E1140" s="137">
        <v>0</v>
      </c>
      <c r="F1140" s="137">
        <v>0</v>
      </c>
      <c r="G1140" s="140" t="str">
        <f>申込一覧表!CC46</f>
        <v>999:99.99</v>
      </c>
    </row>
    <row r="1141" spans="1:7" x14ac:dyDescent="0.15">
      <c r="A1141" s="140" t="str">
        <f>IF(申込一覧表!AD47="","",申込一覧表!AO47)</f>
        <v/>
      </c>
      <c r="B1141" s="140" t="str">
        <f>申込一覧表!BF47</f>
        <v/>
      </c>
      <c r="C1141" s="140" t="str">
        <f>申込一覧表!BQ47</f>
        <v/>
      </c>
      <c r="D1141" s="140" t="str">
        <f>申込一覧表!AR47</f>
        <v/>
      </c>
      <c r="E1141" s="137">
        <v>0</v>
      </c>
      <c r="F1141" s="137">
        <v>0</v>
      </c>
      <c r="G1141" s="140" t="str">
        <f>申込一覧表!CC47</f>
        <v>999:99.99</v>
      </c>
    </row>
    <row r="1142" spans="1:7" x14ac:dyDescent="0.15">
      <c r="A1142" s="140" t="str">
        <f>IF(申込一覧表!AD48="","",申込一覧表!AO48)</f>
        <v/>
      </c>
      <c r="B1142" s="140" t="str">
        <f>申込一覧表!BF48</f>
        <v/>
      </c>
      <c r="C1142" s="140" t="str">
        <f>申込一覧表!BQ48</f>
        <v/>
      </c>
      <c r="D1142" s="140" t="str">
        <f>申込一覧表!AR48</f>
        <v/>
      </c>
      <c r="E1142" s="137">
        <v>0</v>
      </c>
      <c r="F1142" s="137">
        <v>0</v>
      </c>
      <c r="G1142" s="140" t="str">
        <f>申込一覧表!CC48</f>
        <v>999:99.99</v>
      </c>
    </row>
    <row r="1143" spans="1:7" x14ac:dyDescent="0.15">
      <c r="A1143" s="140" t="str">
        <f>IF(申込一覧表!AD49="","",申込一覧表!AO49)</f>
        <v/>
      </c>
      <c r="B1143" s="140" t="str">
        <f>申込一覧表!BF49</f>
        <v/>
      </c>
      <c r="C1143" s="140" t="str">
        <f>申込一覧表!BQ49</f>
        <v/>
      </c>
      <c r="D1143" s="140" t="str">
        <f>申込一覧表!AR49</f>
        <v/>
      </c>
      <c r="E1143" s="137">
        <v>0</v>
      </c>
      <c r="F1143" s="137">
        <v>0</v>
      </c>
      <c r="G1143" s="140" t="str">
        <f>申込一覧表!CC49</f>
        <v>999:99.99</v>
      </c>
    </row>
    <row r="1144" spans="1:7" x14ac:dyDescent="0.15">
      <c r="A1144" s="140" t="str">
        <f>IF(申込一覧表!AD50="","",申込一覧表!AO50)</f>
        <v/>
      </c>
      <c r="B1144" s="140" t="str">
        <f>申込一覧表!BF50</f>
        <v/>
      </c>
      <c r="C1144" s="140" t="str">
        <f>申込一覧表!BQ50</f>
        <v/>
      </c>
      <c r="D1144" s="140" t="str">
        <f>申込一覧表!AR50</f>
        <v/>
      </c>
      <c r="E1144" s="137">
        <v>0</v>
      </c>
      <c r="F1144" s="137">
        <v>0</v>
      </c>
      <c r="G1144" s="140" t="str">
        <f>申込一覧表!CC50</f>
        <v>999:99.99</v>
      </c>
    </row>
    <row r="1145" spans="1:7" x14ac:dyDescent="0.15">
      <c r="A1145" s="140" t="str">
        <f>IF(申込一覧表!AD51="","",申込一覧表!AO51)</f>
        <v/>
      </c>
      <c r="B1145" s="140" t="str">
        <f>申込一覧表!BF51</f>
        <v/>
      </c>
      <c r="C1145" s="140" t="str">
        <f>申込一覧表!BQ51</f>
        <v/>
      </c>
      <c r="D1145" s="140" t="str">
        <f>申込一覧表!AR51</f>
        <v/>
      </c>
      <c r="E1145" s="137">
        <v>0</v>
      </c>
      <c r="F1145" s="137">
        <v>0</v>
      </c>
      <c r="G1145" s="140" t="str">
        <f>申込一覧表!CC51</f>
        <v>999:99.99</v>
      </c>
    </row>
    <row r="1146" spans="1:7" x14ac:dyDescent="0.15">
      <c r="A1146" s="140" t="str">
        <f>IF(申込一覧表!AD52="","",申込一覧表!AO52)</f>
        <v/>
      </c>
      <c r="B1146" s="140" t="str">
        <f>申込一覧表!BF52</f>
        <v/>
      </c>
      <c r="C1146" s="140" t="str">
        <f>申込一覧表!BQ52</f>
        <v/>
      </c>
      <c r="D1146" s="140" t="str">
        <f>申込一覧表!AR52</f>
        <v/>
      </c>
      <c r="E1146" s="137">
        <v>0</v>
      </c>
      <c r="F1146" s="137">
        <v>0</v>
      </c>
      <c r="G1146" s="140" t="str">
        <f>申込一覧表!CC52</f>
        <v>999:99.99</v>
      </c>
    </row>
    <row r="1147" spans="1:7" x14ac:dyDescent="0.15">
      <c r="A1147" s="140" t="str">
        <f>IF(申込一覧表!AD53="","",申込一覧表!AO53)</f>
        <v/>
      </c>
      <c r="B1147" s="140" t="str">
        <f>申込一覧表!BF53</f>
        <v/>
      </c>
      <c r="C1147" s="140" t="str">
        <f>申込一覧表!BQ53</f>
        <v/>
      </c>
      <c r="D1147" s="140" t="str">
        <f>申込一覧表!AR53</f>
        <v/>
      </c>
      <c r="E1147" s="137">
        <v>0</v>
      </c>
      <c r="F1147" s="137">
        <v>0</v>
      </c>
      <c r="G1147" s="140" t="str">
        <f>申込一覧表!CC53</f>
        <v>999:99.99</v>
      </c>
    </row>
    <row r="1148" spans="1:7" x14ac:dyDescent="0.15">
      <c r="A1148" s="140" t="str">
        <f>IF(申込一覧表!AD54="","",申込一覧表!AO54)</f>
        <v/>
      </c>
      <c r="B1148" s="140" t="str">
        <f>申込一覧表!BF54</f>
        <v/>
      </c>
      <c r="C1148" s="140" t="str">
        <f>申込一覧表!BQ54</f>
        <v/>
      </c>
      <c r="D1148" s="140" t="str">
        <f>申込一覧表!AR54</f>
        <v/>
      </c>
      <c r="E1148" s="137">
        <v>0</v>
      </c>
      <c r="F1148" s="137">
        <v>0</v>
      </c>
      <c r="G1148" s="140" t="str">
        <f>申込一覧表!CC54</f>
        <v>999:99.99</v>
      </c>
    </row>
    <row r="1149" spans="1:7" x14ac:dyDescent="0.15">
      <c r="A1149" s="140" t="str">
        <f>IF(申込一覧表!AD55="","",申込一覧表!AO55)</f>
        <v/>
      </c>
      <c r="B1149" s="140" t="str">
        <f>申込一覧表!BF55</f>
        <v/>
      </c>
      <c r="C1149" s="140" t="str">
        <f>申込一覧表!BQ55</f>
        <v/>
      </c>
      <c r="D1149" s="140" t="str">
        <f>申込一覧表!AR55</f>
        <v/>
      </c>
      <c r="E1149" s="137">
        <v>0</v>
      </c>
      <c r="F1149" s="137">
        <v>0</v>
      </c>
      <c r="G1149" s="140" t="str">
        <f>申込一覧表!CC55</f>
        <v>999:99.99</v>
      </c>
    </row>
    <row r="1150" spans="1:7" x14ac:dyDescent="0.15">
      <c r="A1150" s="140" t="str">
        <f>IF(申込一覧表!AD56="","",申込一覧表!AO56)</f>
        <v/>
      </c>
      <c r="B1150" s="140" t="str">
        <f>申込一覧表!BF56</f>
        <v/>
      </c>
      <c r="C1150" s="140" t="str">
        <f>申込一覧表!BQ56</f>
        <v/>
      </c>
      <c r="D1150" s="140" t="str">
        <f>申込一覧表!AR56</f>
        <v/>
      </c>
      <c r="E1150" s="137">
        <v>0</v>
      </c>
      <c r="F1150" s="137">
        <v>0</v>
      </c>
      <c r="G1150" s="140" t="str">
        <f>申込一覧表!CC56</f>
        <v>999:99.99</v>
      </c>
    </row>
    <row r="1151" spans="1:7" x14ac:dyDescent="0.15">
      <c r="A1151" s="140" t="str">
        <f>IF(申込一覧表!AD57="","",申込一覧表!AO57)</f>
        <v/>
      </c>
      <c r="B1151" s="140" t="str">
        <f>申込一覧表!BF57</f>
        <v/>
      </c>
      <c r="C1151" s="140" t="str">
        <f>申込一覧表!BQ57</f>
        <v/>
      </c>
      <c r="D1151" s="140" t="str">
        <f>申込一覧表!AR57</f>
        <v/>
      </c>
      <c r="E1151" s="137">
        <v>0</v>
      </c>
      <c r="F1151" s="137">
        <v>0</v>
      </c>
      <c r="G1151" s="140" t="str">
        <f>申込一覧表!CC57</f>
        <v>999:99.99</v>
      </c>
    </row>
    <row r="1152" spans="1:7" x14ac:dyDescent="0.15">
      <c r="A1152" s="140" t="str">
        <f>IF(申込一覧表!AD58="","",申込一覧表!AO58)</f>
        <v/>
      </c>
      <c r="B1152" s="140" t="str">
        <f>申込一覧表!BF58</f>
        <v/>
      </c>
      <c r="C1152" s="140" t="str">
        <f>申込一覧表!BQ58</f>
        <v/>
      </c>
      <c r="D1152" s="140" t="str">
        <f>申込一覧表!AR58</f>
        <v/>
      </c>
      <c r="E1152" s="137">
        <v>0</v>
      </c>
      <c r="F1152" s="137">
        <v>0</v>
      </c>
      <c r="G1152" s="140" t="str">
        <f>申込一覧表!CC58</f>
        <v>999:99.99</v>
      </c>
    </row>
    <row r="1153" spans="1:7" x14ac:dyDescent="0.15">
      <c r="A1153" s="140" t="str">
        <f>IF(申込一覧表!AD59="","",申込一覧表!AO59)</f>
        <v/>
      </c>
      <c r="B1153" s="140" t="str">
        <f>申込一覧表!BF59</f>
        <v/>
      </c>
      <c r="C1153" s="140" t="str">
        <f>申込一覧表!BQ59</f>
        <v/>
      </c>
      <c r="D1153" s="140" t="str">
        <f>申込一覧表!AR59</f>
        <v/>
      </c>
      <c r="E1153" s="137">
        <v>0</v>
      </c>
      <c r="F1153" s="137">
        <v>0</v>
      </c>
      <c r="G1153" s="140" t="str">
        <f>申込一覧表!CC59</f>
        <v>999:99.99</v>
      </c>
    </row>
    <row r="1154" spans="1:7" x14ac:dyDescent="0.15">
      <c r="A1154" s="140" t="str">
        <f>IF(申込一覧表!AD60="","",申込一覧表!AO60)</f>
        <v/>
      </c>
      <c r="B1154" s="140" t="str">
        <f>申込一覧表!BF60</f>
        <v/>
      </c>
      <c r="C1154" s="140" t="str">
        <f>申込一覧表!BQ60</f>
        <v/>
      </c>
      <c r="D1154" s="140" t="str">
        <f>申込一覧表!AR60</f>
        <v/>
      </c>
      <c r="E1154" s="137">
        <v>0</v>
      </c>
      <c r="F1154" s="137">
        <v>0</v>
      </c>
      <c r="G1154" s="140" t="str">
        <f>申込一覧表!CC60</f>
        <v>999:99.99</v>
      </c>
    </row>
    <row r="1155" spans="1:7" x14ac:dyDescent="0.15">
      <c r="A1155" s="140" t="str">
        <f>IF(申込一覧表!AD61="","",申込一覧表!AO61)</f>
        <v/>
      </c>
      <c r="B1155" s="140" t="str">
        <f>申込一覧表!BF61</f>
        <v/>
      </c>
      <c r="C1155" s="140" t="str">
        <f>申込一覧表!BQ61</f>
        <v/>
      </c>
      <c r="D1155" s="140" t="str">
        <f>申込一覧表!AR61</f>
        <v/>
      </c>
      <c r="E1155" s="137">
        <v>0</v>
      </c>
      <c r="F1155" s="137">
        <v>0</v>
      </c>
      <c r="G1155" s="140" t="str">
        <f>申込一覧表!CC61</f>
        <v>999:99.99</v>
      </c>
    </row>
    <row r="1156" spans="1:7" x14ac:dyDescent="0.15">
      <c r="A1156" s="140" t="str">
        <f>IF(申込一覧表!AD62="","",申込一覧表!AO62)</f>
        <v/>
      </c>
      <c r="B1156" s="140" t="str">
        <f>申込一覧表!BF62</f>
        <v/>
      </c>
      <c r="C1156" s="140" t="str">
        <f>申込一覧表!BQ62</f>
        <v/>
      </c>
      <c r="D1156" s="140" t="str">
        <f>申込一覧表!AR62</f>
        <v/>
      </c>
      <c r="E1156" s="137">
        <v>0</v>
      </c>
      <c r="F1156" s="137">
        <v>0</v>
      </c>
      <c r="G1156" s="140" t="str">
        <f>申込一覧表!CC62</f>
        <v>999:99.99</v>
      </c>
    </row>
    <row r="1157" spans="1:7" x14ac:dyDescent="0.15">
      <c r="A1157" s="140" t="str">
        <f>IF(申込一覧表!AD63="","",申込一覧表!AO63)</f>
        <v/>
      </c>
      <c r="B1157" s="140" t="str">
        <f>申込一覧表!BF63</f>
        <v/>
      </c>
      <c r="C1157" s="140" t="str">
        <f>申込一覧表!BQ63</f>
        <v/>
      </c>
      <c r="D1157" s="140" t="str">
        <f>申込一覧表!AR63</f>
        <v/>
      </c>
      <c r="E1157" s="137">
        <v>0</v>
      </c>
      <c r="F1157" s="137">
        <v>0</v>
      </c>
      <c r="G1157" s="140" t="str">
        <f>申込一覧表!CC63</f>
        <v>999:99.99</v>
      </c>
    </row>
    <row r="1158" spans="1:7" x14ac:dyDescent="0.15">
      <c r="A1158" s="140" t="str">
        <f>IF(申込一覧表!AD64="","",申込一覧表!AO64)</f>
        <v/>
      </c>
      <c r="B1158" s="140" t="str">
        <f>申込一覧表!BF64</f>
        <v/>
      </c>
      <c r="C1158" s="140" t="str">
        <f>申込一覧表!BQ64</f>
        <v/>
      </c>
      <c r="D1158" s="140" t="str">
        <f>申込一覧表!AR64</f>
        <v/>
      </c>
      <c r="E1158" s="137">
        <v>0</v>
      </c>
      <c r="F1158" s="137">
        <v>0</v>
      </c>
      <c r="G1158" s="140" t="str">
        <f>申込一覧表!CC64</f>
        <v>999:99.99</v>
      </c>
    </row>
    <row r="1159" spans="1:7" x14ac:dyDescent="0.15">
      <c r="A1159" s="134" t="str">
        <f>IF(申込一覧表!AD65="","",申込一覧表!AO65)</f>
        <v/>
      </c>
      <c r="B1159" s="134" t="str">
        <f>申込一覧表!BF65</f>
        <v/>
      </c>
      <c r="C1159" s="134" t="str">
        <f>申込一覧表!BQ65</f>
        <v/>
      </c>
      <c r="D1159" s="134" t="str">
        <f>申込一覧表!AR65</f>
        <v/>
      </c>
      <c r="E1159" s="138">
        <v>0</v>
      </c>
      <c r="F1159" s="138">
        <v>0</v>
      </c>
      <c r="G1159" s="134" t="str">
        <f>申込一覧表!CC65</f>
        <v>999:99.99</v>
      </c>
    </row>
    <row r="1160" spans="1:7" x14ac:dyDescent="0.15">
      <c r="B1160" s="140"/>
      <c r="C1160" s="140"/>
      <c r="D1160" s="140"/>
      <c r="E1160" s="137"/>
      <c r="F1160" s="137"/>
    </row>
    <row r="1161" spans="1:7" x14ac:dyDescent="0.15">
      <c r="A1161" s="134"/>
      <c r="B1161" s="134"/>
      <c r="C1161" s="134"/>
      <c r="D1161" s="134"/>
      <c r="E1161" s="138"/>
      <c r="F1161" s="138"/>
      <c r="G1161" s="134"/>
    </row>
    <row r="1162" spans="1:7" x14ac:dyDescent="0.15">
      <c r="A1162" s="141" t="str">
        <f>IF(申込一覧表!AD68="","",申込一覧表!AO68)</f>
        <v/>
      </c>
      <c r="B1162" s="140" t="str">
        <f>申込一覧表!BF68</f>
        <v/>
      </c>
      <c r="C1162" s="140" t="str">
        <f>申込一覧表!BQ68</f>
        <v/>
      </c>
      <c r="D1162" s="140" t="str">
        <f>申込一覧表!AR68</f>
        <v/>
      </c>
      <c r="E1162" s="137">
        <v>0</v>
      </c>
      <c r="F1162" s="137">
        <v>5</v>
      </c>
      <c r="G1162" t="str">
        <f>申込一覧表!CC68</f>
        <v>999:99.99</v>
      </c>
    </row>
    <row r="1163" spans="1:7" x14ac:dyDescent="0.15">
      <c r="A1163" s="140" t="str">
        <f>IF(申込一覧表!AD69="","",申込一覧表!AO69)</f>
        <v/>
      </c>
      <c r="B1163" s="140" t="str">
        <f>申込一覧表!BF69</f>
        <v/>
      </c>
      <c r="C1163" s="140" t="str">
        <f>申込一覧表!BQ69</f>
        <v/>
      </c>
      <c r="D1163" s="140" t="str">
        <f>申込一覧表!AR69</f>
        <v/>
      </c>
      <c r="E1163" s="137">
        <v>0</v>
      </c>
      <c r="F1163" s="137">
        <v>5</v>
      </c>
      <c r="G1163" s="140" t="str">
        <f>申込一覧表!CC69</f>
        <v>999:99.99</v>
      </c>
    </row>
    <row r="1164" spans="1:7" x14ac:dyDescent="0.15">
      <c r="A1164" s="140" t="str">
        <f>IF(申込一覧表!AD70="","",申込一覧表!AO70)</f>
        <v/>
      </c>
      <c r="B1164" s="140" t="str">
        <f>申込一覧表!BF70</f>
        <v/>
      </c>
      <c r="C1164" s="140" t="str">
        <f>申込一覧表!BQ70</f>
        <v/>
      </c>
      <c r="D1164" s="140" t="str">
        <f>申込一覧表!AR70</f>
        <v/>
      </c>
      <c r="E1164" s="137">
        <v>0</v>
      </c>
      <c r="F1164" s="137">
        <v>5</v>
      </c>
      <c r="G1164" s="140" t="str">
        <f>申込一覧表!CC70</f>
        <v>999:99.99</v>
      </c>
    </row>
    <row r="1165" spans="1:7" x14ac:dyDescent="0.15">
      <c r="A1165" s="140" t="str">
        <f>IF(申込一覧表!AD71="","",申込一覧表!AO71)</f>
        <v/>
      </c>
      <c r="B1165" s="140" t="str">
        <f>申込一覧表!BF71</f>
        <v/>
      </c>
      <c r="C1165" s="140" t="str">
        <f>申込一覧表!BQ71</f>
        <v/>
      </c>
      <c r="D1165" s="140" t="str">
        <f>申込一覧表!AR71</f>
        <v/>
      </c>
      <c r="E1165" s="137">
        <v>0</v>
      </c>
      <c r="F1165" s="137">
        <v>5</v>
      </c>
      <c r="G1165" s="140" t="str">
        <f>申込一覧表!CC71</f>
        <v>999:99.99</v>
      </c>
    </row>
    <row r="1166" spans="1:7" x14ac:dyDescent="0.15">
      <c r="A1166" s="140" t="str">
        <f>IF(申込一覧表!AD72="","",申込一覧表!AO72)</f>
        <v/>
      </c>
      <c r="B1166" s="140" t="str">
        <f>申込一覧表!BF72</f>
        <v/>
      </c>
      <c r="C1166" s="140" t="str">
        <f>申込一覧表!BQ72</f>
        <v/>
      </c>
      <c r="D1166" s="140" t="str">
        <f>申込一覧表!AR72</f>
        <v/>
      </c>
      <c r="E1166" s="137">
        <v>0</v>
      </c>
      <c r="F1166" s="137">
        <v>5</v>
      </c>
      <c r="G1166" s="140" t="str">
        <f>申込一覧表!CC72</f>
        <v>999:99.99</v>
      </c>
    </row>
    <row r="1167" spans="1:7" x14ac:dyDescent="0.15">
      <c r="A1167" s="140" t="str">
        <f>IF(申込一覧表!AD73="","",申込一覧表!AO73)</f>
        <v/>
      </c>
      <c r="B1167" s="140" t="str">
        <f>申込一覧表!BF73</f>
        <v/>
      </c>
      <c r="C1167" s="140" t="str">
        <f>申込一覧表!BQ73</f>
        <v/>
      </c>
      <c r="D1167" s="140" t="str">
        <f>申込一覧表!AR73</f>
        <v/>
      </c>
      <c r="E1167" s="137">
        <v>0</v>
      </c>
      <c r="F1167" s="137">
        <v>5</v>
      </c>
      <c r="G1167" s="140" t="str">
        <f>申込一覧表!CC73</f>
        <v>999:99.99</v>
      </c>
    </row>
    <row r="1168" spans="1:7" x14ac:dyDescent="0.15">
      <c r="A1168" s="140" t="str">
        <f>IF(申込一覧表!AD74="","",申込一覧表!AO74)</f>
        <v/>
      </c>
      <c r="B1168" s="140" t="str">
        <f>申込一覧表!BF74</f>
        <v/>
      </c>
      <c r="C1168" s="140" t="str">
        <f>申込一覧表!BQ74</f>
        <v/>
      </c>
      <c r="D1168" s="140" t="str">
        <f>申込一覧表!AR74</f>
        <v/>
      </c>
      <c r="E1168" s="137">
        <v>0</v>
      </c>
      <c r="F1168" s="137">
        <v>5</v>
      </c>
      <c r="G1168" s="140" t="str">
        <f>申込一覧表!CC74</f>
        <v>999:99.99</v>
      </c>
    </row>
    <row r="1169" spans="1:7" x14ac:dyDescent="0.15">
      <c r="A1169" s="140" t="str">
        <f>IF(申込一覧表!AD75="","",申込一覧表!AO75)</f>
        <v/>
      </c>
      <c r="B1169" s="140" t="str">
        <f>申込一覧表!BF75</f>
        <v/>
      </c>
      <c r="C1169" s="140" t="str">
        <f>申込一覧表!BQ75</f>
        <v/>
      </c>
      <c r="D1169" s="140" t="str">
        <f>申込一覧表!AR75</f>
        <v/>
      </c>
      <c r="E1169" s="137">
        <v>0</v>
      </c>
      <c r="F1169" s="137">
        <v>5</v>
      </c>
      <c r="G1169" s="140" t="str">
        <f>申込一覧表!CC75</f>
        <v>999:99.99</v>
      </c>
    </row>
    <row r="1170" spans="1:7" x14ac:dyDescent="0.15">
      <c r="A1170" s="140" t="str">
        <f>IF(申込一覧表!AD76="","",申込一覧表!AO76)</f>
        <v/>
      </c>
      <c r="B1170" s="140" t="str">
        <f>申込一覧表!BF76</f>
        <v/>
      </c>
      <c r="C1170" s="140" t="str">
        <f>申込一覧表!BQ76</f>
        <v/>
      </c>
      <c r="D1170" s="140" t="str">
        <f>申込一覧表!AR76</f>
        <v/>
      </c>
      <c r="E1170" s="137">
        <v>0</v>
      </c>
      <c r="F1170" s="137">
        <v>5</v>
      </c>
      <c r="G1170" s="140" t="str">
        <f>申込一覧表!CC76</f>
        <v>999:99.99</v>
      </c>
    </row>
    <row r="1171" spans="1:7" x14ac:dyDescent="0.15">
      <c r="A1171" s="140" t="str">
        <f>IF(申込一覧表!AD77="","",申込一覧表!AO77)</f>
        <v/>
      </c>
      <c r="B1171" s="140" t="str">
        <f>申込一覧表!BF77</f>
        <v/>
      </c>
      <c r="C1171" s="140" t="str">
        <f>申込一覧表!BQ77</f>
        <v/>
      </c>
      <c r="D1171" s="140" t="str">
        <f>申込一覧表!AR77</f>
        <v/>
      </c>
      <c r="E1171" s="137">
        <v>0</v>
      </c>
      <c r="F1171" s="137">
        <v>5</v>
      </c>
      <c r="G1171" s="140" t="str">
        <f>申込一覧表!CC77</f>
        <v>999:99.99</v>
      </c>
    </row>
    <row r="1172" spans="1:7" x14ac:dyDescent="0.15">
      <c r="A1172" s="140" t="str">
        <f>IF(申込一覧表!AD78="","",申込一覧表!AO78)</f>
        <v/>
      </c>
      <c r="B1172" s="140" t="str">
        <f>申込一覧表!BF78</f>
        <v/>
      </c>
      <c r="C1172" s="140" t="str">
        <f>申込一覧表!BQ78</f>
        <v/>
      </c>
      <c r="D1172" s="140" t="str">
        <f>申込一覧表!AR78</f>
        <v/>
      </c>
      <c r="E1172" s="137">
        <v>0</v>
      </c>
      <c r="F1172" s="137">
        <v>5</v>
      </c>
      <c r="G1172" s="140" t="str">
        <f>申込一覧表!CC78</f>
        <v>999:99.99</v>
      </c>
    </row>
    <row r="1173" spans="1:7" x14ac:dyDescent="0.15">
      <c r="A1173" s="140" t="str">
        <f>IF(申込一覧表!AD79="","",申込一覧表!AO79)</f>
        <v/>
      </c>
      <c r="B1173" s="140" t="str">
        <f>申込一覧表!BF79</f>
        <v/>
      </c>
      <c r="C1173" s="140" t="str">
        <f>申込一覧表!BQ79</f>
        <v/>
      </c>
      <c r="D1173" s="140" t="str">
        <f>申込一覧表!AR79</f>
        <v/>
      </c>
      <c r="E1173" s="137">
        <v>0</v>
      </c>
      <c r="F1173" s="137">
        <v>5</v>
      </c>
      <c r="G1173" s="140" t="str">
        <f>申込一覧表!CC79</f>
        <v>999:99.99</v>
      </c>
    </row>
    <row r="1174" spans="1:7" x14ac:dyDescent="0.15">
      <c r="A1174" s="140" t="str">
        <f>IF(申込一覧表!AD80="","",申込一覧表!AO80)</f>
        <v/>
      </c>
      <c r="B1174" s="140" t="str">
        <f>申込一覧表!BF80</f>
        <v/>
      </c>
      <c r="C1174" s="140" t="str">
        <f>申込一覧表!BQ80</f>
        <v/>
      </c>
      <c r="D1174" s="140" t="str">
        <f>申込一覧表!AR80</f>
        <v/>
      </c>
      <c r="E1174" s="137">
        <v>0</v>
      </c>
      <c r="F1174" s="137">
        <v>5</v>
      </c>
      <c r="G1174" s="140" t="str">
        <f>申込一覧表!CC80</f>
        <v>999:99.99</v>
      </c>
    </row>
    <row r="1175" spans="1:7" x14ac:dyDescent="0.15">
      <c r="A1175" s="140" t="str">
        <f>IF(申込一覧表!AD81="","",申込一覧表!AO81)</f>
        <v/>
      </c>
      <c r="B1175" s="140" t="str">
        <f>申込一覧表!BF81</f>
        <v/>
      </c>
      <c r="C1175" s="140" t="str">
        <f>申込一覧表!BQ81</f>
        <v/>
      </c>
      <c r="D1175" s="140" t="str">
        <f>申込一覧表!AR81</f>
        <v/>
      </c>
      <c r="E1175" s="137">
        <v>0</v>
      </c>
      <c r="F1175" s="137">
        <v>5</v>
      </c>
      <c r="G1175" s="140" t="str">
        <f>申込一覧表!CC81</f>
        <v>999:99.99</v>
      </c>
    </row>
    <row r="1176" spans="1:7" x14ac:dyDescent="0.15">
      <c r="A1176" s="140" t="str">
        <f>IF(申込一覧表!AD82="","",申込一覧表!AO82)</f>
        <v/>
      </c>
      <c r="B1176" s="140" t="str">
        <f>申込一覧表!BF82</f>
        <v/>
      </c>
      <c r="C1176" s="140" t="str">
        <f>申込一覧表!BQ82</f>
        <v/>
      </c>
      <c r="D1176" s="140" t="str">
        <f>申込一覧表!AR82</f>
        <v/>
      </c>
      <c r="E1176" s="137">
        <v>0</v>
      </c>
      <c r="F1176" s="137">
        <v>5</v>
      </c>
      <c r="G1176" s="140" t="str">
        <f>申込一覧表!CC82</f>
        <v>999:99.99</v>
      </c>
    </row>
    <row r="1177" spans="1:7" x14ac:dyDescent="0.15">
      <c r="A1177" s="140" t="str">
        <f>IF(申込一覧表!AD83="","",申込一覧表!AO83)</f>
        <v/>
      </c>
      <c r="B1177" s="140" t="str">
        <f>申込一覧表!BF83</f>
        <v/>
      </c>
      <c r="C1177" s="140" t="str">
        <f>申込一覧表!BQ83</f>
        <v/>
      </c>
      <c r="D1177" s="140" t="str">
        <f>申込一覧表!AR83</f>
        <v/>
      </c>
      <c r="E1177" s="137">
        <v>0</v>
      </c>
      <c r="F1177" s="137">
        <v>5</v>
      </c>
      <c r="G1177" s="140" t="str">
        <f>申込一覧表!CC83</f>
        <v>999:99.99</v>
      </c>
    </row>
    <row r="1178" spans="1:7" x14ac:dyDescent="0.15">
      <c r="A1178" s="140" t="str">
        <f>IF(申込一覧表!AD84="","",申込一覧表!AO84)</f>
        <v/>
      </c>
      <c r="B1178" s="140" t="str">
        <f>申込一覧表!BF84</f>
        <v/>
      </c>
      <c r="C1178" s="140" t="str">
        <f>申込一覧表!BQ84</f>
        <v/>
      </c>
      <c r="D1178" s="140" t="str">
        <f>申込一覧表!AR84</f>
        <v/>
      </c>
      <c r="E1178" s="137">
        <v>0</v>
      </c>
      <c r="F1178" s="137">
        <v>5</v>
      </c>
      <c r="G1178" s="140" t="str">
        <f>申込一覧表!CC84</f>
        <v>999:99.99</v>
      </c>
    </row>
    <row r="1179" spans="1:7" x14ac:dyDescent="0.15">
      <c r="A1179" s="140" t="str">
        <f>IF(申込一覧表!AD85="","",申込一覧表!AO85)</f>
        <v/>
      </c>
      <c r="B1179" s="140" t="str">
        <f>申込一覧表!BF85</f>
        <v/>
      </c>
      <c r="C1179" s="140" t="str">
        <f>申込一覧表!BQ85</f>
        <v/>
      </c>
      <c r="D1179" s="140" t="str">
        <f>申込一覧表!AR85</f>
        <v/>
      </c>
      <c r="E1179" s="137">
        <v>0</v>
      </c>
      <c r="F1179" s="137">
        <v>5</v>
      </c>
      <c r="G1179" s="140" t="str">
        <f>申込一覧表!CC85</f>
        <v>999:99.99</v>
      </c>
    </row>
    <row r="1180" spans="1:7" x14ac:dyDescent="0.15">
      <c r="A1180" s="140" t="str">
        <f>IF(申込一覧表!AD86="","",申込一覧表!AO86)</f>
        <v/>
      </c>
      <c r="B1180" s="140" t="str">
        <f>申込一覧表!BF86</f>
        <v/>
      </c>
      <c r="C1180" s="140" t="str">
        <f>申込一覧表!BQ86</f>
        <v/>
      </c>
      <c r="D1180" s="140" t="str">
        <f>申込一覧表!AR86</f>
        <v/>
      </c>
      <c r="E1180" s="137">
        <v>0</v>
      </c>
      <c r="F1180" s="137">
        <v>5</v>
      </c>
      <c r="G1180" s="140" t="str">
        <f>申込一覧表!CC86</f>
        <v>999:99.99</v>
      </c>
    </row>
    <row r="1181" spans="1:7" x14ac:dyDescent="0.15">
      <c r="A1181" s="140" t="str">
        <f>IF(申込一覧表!AD87="","",申込一覧表!AO87)</f>
        <v/>
      </c>
      <c r="B1181" s="140" t="str">
        <f>申込一覧表!BF87</f>
        <v/>
      </c>
      <c r="C1181" s="140" t="str">
        <f>申込一覧表!BQ87</f>
        <v/>
      </c>
      <c r="D1181" s="140" t="str">
        <f>申込一覧表!AR87</f>
        <v/>
      </c>
      <c r="E1181" s="137">
        <v>0</v>
      </c>
      <c r="F1181" s="137">
        <v>5</v>
      </c>
      <c r="G1181" s="140" t="str">
        <f>申込一覧表!CC87</f>
        <v>999:99.99</v>
      </c>
    </row>
    <row r="1182" spans="1:7" x14ac:dyDescent="0.15">
      <c r="A1182" s="140" t="str">
        <f>IF(申込一覧表!AD88="","",申込一覧表!AO88)</f>
        <v/>
      </c>
      <c r="B1182" s="140" t="str">
        <f>申込一覧表!BF88</f>
        <v/>
      </c>
      <c r="C1182" s="140" t="str">
        <f>申込一覧表!BQ88</f>
        <v/>
      </c>
      <c r="D1182" s="140" t="str">
        <f>申込一覧表!AR88</f>
        <v/>
      </c>
      <c r="E1182" s="137">
        <v>0</v>
      </c>
      <c r="F1182" s="137">
        <v>5</v>
      </c>
      <c r="G1182" s="140" t="str">
        <f>申込一覧表!CC88</f>
        <v>999:99.99</v>
      </c>
    </row>
    <row r="1183" spans="1:7" x14ac:dyDescent="0.15">
      <c r="A1183" s="140" t="str">
        <f>IF(申込一覧表!AD89="","",申込一覧表!AO89)</f>
        <v/>
      </c>
      <c r="B1183" s="140" t="str">
        <f>申込一覧表!BF89</f>
        <v/>
      </c>
      <c r="C1183" s="140" t="str">
        <f>申込一覧表!BQ89</f>
        <v/>
      </c>
      <c r="D1183" s="140" t="str">
        <f>申込一覧表!AR89</f>
        <v/>
      </c>
      <c r="E1183" s="137">
        <v>0</v>
      </c>
      <c r="F1183" s="137">
        <v>5</v>
      </c>
      <c r="G1183" s="140" t="str">
        <f>申込一覧表!CC89</f>
        <v>999:99.99</v>
      </c>
    </row>
    <row r="1184" spans="1:7" x14ac:dyDescent="0.15">
      <c r="A1184" s="140" t="str">
        <f>IF(申込一覧表!AD90="","",申込一覧表!AO90)</f>
        <v/>
      </c>
      <c r="B1184" s="140" t="str">
        <f>申込一覧表!BF90</f>
        <v/>
      </c>
      <c r="C1184" s="140" t="str">
        <f>申込一覧表!BQ90</f>
        <v/>
      </c>
      <c r="D1184" s="140" t="str">
        <f>申込一覧表!AR90</f>
        <v/>
      </c>
      <c r="E1184" s="137">
        <v>0</v>
      </c>
      <c r="F1184" s="137">
        <v>5</v>
      </c>
      <c r="G1184" s="140" t="str">
        <f>申込一覧表!CC90</f>
        <v>999:99.99</v>
      </c>
    </row>
    <row r="1185" spans="1:7" x14ac:dyDescent="0.15">
      <c r="A1185" s="140" t="str">
        <f>IF(申込一覧表!AD91="","",申込一覧表!AO91)</f>
        <v/>
      </c>
      <c r="B1185" s="140" t="str">
        <f>申込一覧表!BF91</f>
        <v/>
      </c>
      <c r="C1185" s="140" t="str">
        <f>申込一覧表!BQ91</f>
        <v/>
      </c>
      <c r="D1185" s="140" t="str">
        <f>申込一覧表!AR91</f>
        <v/>
      </c>
      <c r="E1185" s="137">
        <v>0</v>
      </c>
      <c r="F1185" s="137">
        <v>5</v>
      </c>
      <c r="G1185" s="140" t="str">
        <f>申込一覧表!CC91</f>
        <v>999:99.99</v>
      </c>
    </row>
    <row r="1186" spans="1:7" x14ac:dyDescent="0.15">
      <c r="A1186" s="140" t="str">
        <f>IF(申込一覧表!AD92="","",申込一覧表!AO92)</f>
        <v/>
      </c>
      <c r="B1186" s="140" t="str">
        <f>申込一覧表!BF92</f>
        <v/>
      </c>
      <c r="C1186" s="140" t="str">
        <f>申込一覧表!BQ92</f>
        <v/>
      </c>
      <c r="D1186" s="140" t="str">
        <f>申込一覧表!AR92</f>
        <v/>
      </c>
      <c r="E1186" s="137">
        <v>0</v>
      </c>
      <c r="F1186" s="137">
        <v>5</v>
      </c>
      <c r="G1186" s="140" t="str">
        <f>申込一覧表!CC92</f>
        <v>999:99.99</v>
      </c>
    </row>
    <row r="1187" spans="1:7" x14ac:dyDescent="0.15">
      <c r="A1187" s="140" t="str">
        <f>IF(申込一覧表!AD93="","",申込一覧表!AO93)</f>
        <v/>
      </c>
      <c r="B1187" s="140" t="str">
        <f>申込一覧表!BF93</f>
        <v/>
      </c>
      <c r="C1187" s="140" t="str">
        <f>申込一覧表!BQ93</f>
        <v/>
      </c>
      <c r="D1187" s="140" t="str">
        <f>申込一覧表!AR93</f>
        <v/>
      </c>
      <c r="E1187" s="137">
        <v>0</v>
      </c>
      <c r="F1187" s="137">
        <v>5</v>
      </c>
      <c r="G1187" s="140" t="str">
        <f>申込一覧表!CC93</f>
        <v>999:99.99</v>
      </c>
    </row>
    <row r="1188" spans="1:7" x14ac:dyDescent="0.15">
      <c r="A1188" s="140" t="str">
        <f>IF(申込一覧表!AD94="","",申込一覧表!AO94)</f>
        <v/>
      </c>
      <c r="B1188" s="140" t="str">
        <f>申込一覧表!BF94</f>
        <v/>
      </c>
      <c r="C1188" s="140" t="str">
        <f>申込一覧表!BQ94</f>
        <v/>
      </c>
      <c r="D1188" s="140" t="str">
        <f>申込一覧表!AR94</f>
        <v/>
      </c>
      <c r="E1188" s="137">
        <v>0</v>
      </c>
      <c r="F1188" s="137">
        <v>5</v>
      </c>
      <c r="G1188" s="140" t="str">
        <f>申込一覧表!CC94</f>
        <v>999:99.99</v>
      </c>
    </row>
    <row r="1189" spans="1:7" x14ac:dyDescent="0.15">
      <c r="A1189" s="140" t="str">
        <f>IF(申込一覧表!AD95="","",申込一覧表!AO95)</f>
        <v/>
      </c>
      <c r="B1189" s="140" t="str">
        <f>申込一覧表!BF95</f>
        <v/>
      </c>
      <c r="C1189" s="140" t="str">
        <f>申込一覧表!BQ95</f>
        <v/>
      </c>
      <c r="D1189" s="140" t="str">
        <f>申込一覧表!AR95</f>
        <v/>
      </c>
      <c r="E1189" s="137">
        <v>0</v>
      </c>
      <c r="F1189" s="137">
        <v>5</v>
      </c>
      <c r="G1189" s="140" t="str">
        <f>申込一覧表!CC95</f>
        <v>999:99.99</v>
      </c>
    </row>
    <row r="1190" spans="1:7" x14ac:dyDescent="0.15">
      <c r="A1190" s="140" t="str">
        <f>IF(申込一覧表!AD96="","",申込一覧表!AO96)</f>
        <v/>
      </c>
      <c r="B1190" s="140" t="str">
        <f>申込一覧表!BF96</f>
        <v/>
      </c>
      <c r="C1190" s="140" t="str">
        <f>申込一覧表!BQ96</f>
        <v/>
      </c>
      <c r="D1190" s="140" t="str">
        <f>申込一覧表!AR96</f>
        <v/>
      </c>
      <c r="E1190" s="137">
        <v>0</v>
      </c>
      <c r="F1190" s="137">
        <v>5</v>
      </c>
      <c r="G1190" s="140" t="str">
        <f>申込一覧表!CC96</f>
        <v>999:99.99</v>
      </c>
    </row>
    <row r="1191" spans="1:7" x14ac:dyDescent="0.15">
      <c r="A1191" s="140" t="str">
        <f>IF(申込一覧表!AD97="","",申込一覧表!AO97)</f>
        <v/>
      </c>
      <c r="B1191" s="140" t="str">
        <f>申込一覧表!BF97</f>
        <v/>
      </c>
      <c r="C1191" s="140" t="str">
        <f>申込一覧表!BQ97</f>
        <v/>
      </c>
      <c r="D1191" s="140" t="str">
        <f>申込一覧表!AR97</f>
        <v/>
      </c>
      <c r="E1191" s="137">
        <v>0</v>
      </c>
      <c r="F1191" s="137">
        <v>5</v>
      </c>
      <c r="G1191" s="140" t="str">
        <f>申込一覧表!CC97</f>
        <v>999:99.99</v>
      </c>
    </row>
    <row r="1192" spans="1:7" x14ac:dyDescent="0.15">
      <c r="A1192" s="140" t="str">
        <f>IF(申込一覧表!AD98="","",申込一覧表!AO98)</f>
        <v/>
      </c>
      <c r="B1192" s="140" t="str">
        <f>申込一覧表!BF98</f>
        <v/>
      </c>
      <c r="C1192" s="140" t="str">
        <f>申込一覧表!BQ98</f>
        <v/>
      </c>
      <c r="D1192" s="140" t="str">
        <f>申込一覧表!AR98</f>
        <v/>
      </c>
      <c r="E1192" s="137">
        <v>0</v>
      </c>
      <c r="F1192" s="137">
        <v>5</v>
      </c>
      <c r="G1192" s="140" t="str">
        <f>申込一覧表!CC98</f>
        <v>999:99.99</v>
      </c>
    </row>
    <row r="1193" spans="1:7" x14ac:dyDescent="0.15">
      <c r="A1193" s="140" t="str">
        <f>IF(申込一覧表!AD99="","",申込一覧表!AO99)</f>
        <v/>
      </c>
      <c r="B1193" s="140" t="str">
        <f>申込一覧表!BF99</f>
        <v/>
      </c>
      <c r="C1193" s="140" t="str">
        <f>申込一覧表!BQ99</f>
        <v/>
      </c>
      <c r="D1193" s="140" t="str">
        <f>申込一覧表!AR99</f>
        <v/>
      </c>
      <c r="E1193" s="137">
        <v>0</v>
      </c>
      <c r="F1193" s="137">
        <v>5</v>
      </c>
      <c r="G1193" s="140" t="str">
        <f>申込一覧表!CC99</f>
        <v>999:99.99</v>
      </c>
    </row>
    <row r="1194" spans="1:7" x14ac:dyDescent="0.15">
      <c r="A1194" s="140" t="str">
        <f>IF(申込一覧表!AD100="","",申込一覧表!AO100)</f>
        <v/>
      </c>
      <c r="B1194" s="140" t="str">
        <f>申込一覧表!BF100</f>
        <v/>
      </c>
      <c r="C1194" s="140" t="str">
        <f>申込一覧表!BQ100</f>
        <v/>
      </c>
      <c r="D1194" s="140" t="str">
        <f>申込一覧表!AR100</f>
        <v/>
      </c>
      <c r="E1194" s="137">
        <v>0</v>
      </c>
      <c r="F1194" s="137">
        <v>5</v>
      </c>
      <c r="G1194" s="140" t="str">
        <f>申込一覧表!CC100</f>
        <v>999:99.99</v>
      </c>
    </row>
    <row r="1195" spans="1:7" x14ac:dyDescent="0.15">
      <c r="A1195" s="140" t="str">
        <f>IF(申込一覧表!AD101="","",申込一覧表!AO101)</f>
        <v/>
      </c>
      <c r="B1195" s="140" t="str">
        <f>申込一覧表!BF101</f>
        <v/>
      </c>
      <c r="C1195" s="140" t="str">
        <f>申込一覧表!BQ101</f>
        <v/>
      </c>
      <c r="D1195" s="140" t="str">
        <f>申込一覧表!AR101</f>
        <v/>
      </c>
      <c r="E1195" s="137">
        <v>0</v>
      </c>
      <c r="F1195" s="137">
        <v>5</v>
      </c>
      <c r="G1195" s="140" t="str">
        <f>申込一覧表!CC101</f>
        <v>999:99.99</v>
      </c>
    </row>
    <row r="1196" spans="1:7" x14ac:dyDescent="0.15">
      <c r="A1196" s="140" t="str">
        <f>IF(申込一覧表!AD102="","",申込一覧表!AO102)</f>
        <v/>
      </c>
      <c r="B1196" s="140" t="str">
        <f>申込一覧表!BF102</f>
        <v/>
      </c>
      <c r="C1196" s="140" t="str">
        <f>申込一覧表!BQ102</f>
        <v/>
      </c>
      <c r="D1196" s="140" t="str">
        <f>申込一覧表!AR102</f>
        <v/>
      </c>
      <c r="E1196" s="137">
        <v>0</v>
      </c>
      <c r="F1196" s="137">
        <v>5</v>
      </c>
      <c r="G1196" s="140" t="str">
        <f>申込一覧表!CC102</f>
        <v>999:99.99</v>
      </c>
    </row>
    <row r="1197" spans="1:7" x14ac:dyDescent="0.15">
      <c r="A1197" s="140" t="str">
        <f>IF(申込一覧表!AD103="","",申込一覧表!AO103)</f>
        <v/>
      </c>
      <c r="B1197" s="140" t="str">
        <f>申込一覧表!BF103</f>
        <v/>
      </c>
      <c r="C1197" s="140" t="str">
        <f>申込一覧表!BQ103</f>
        <v/>
      </c>
      <c r="D1197" s="140" t="str">
        <f>申込一覧表!AR103</f>
        <v/>
      </c>
      <c r="E1197" s="137">
        <v>0</v>
      </c>
      <c r="F1197" s="137">
        <v>5</v>
      </c>
      <c r="G1197" s="140" t="str">
        <f>申込一覧表!CC103</f>
        <v>999:99.99</v>
      </c>
    </row>
    <row r="1198" spans="1:7" x14ac:dyDescent="0.15">
      <c r="A1198" s="140" t="str">
        <f>IF(申込一覧表!AD104="","",申込一覧表!AO104)</f>
        <v/>
      </c>
      <c r="B1198" s="140" t="str">
        <f>申込一覧表!BF104</f>
        <v/>
      </c>
      <c r="C1198" s="140" t="str">
        <f>申込一覧表!BQ104</f>
        <v/>
      </c>
      <c r="D1198" s="140" t="str">
        <f>申込一覧表!AR104</f>
        <v/>
      </c>
      <c r="E1198" s="137">
        <v>0</v>
      </c>
      <c r="F1198" s="137">
        <v>5</v>
      </c>
      <c r="G1198" s="140" t="str">
        <f>申込一覧表!CC104</f>
        <v>999:99.99</v>
      </c>
    </row>
    <row r="1199" spans="1:7" x14ac:dyDescent="0.15">
      <c r="A1199" s="140" t="str">
        <f>IF(申込一覧表!AD105="","",申込一覧表!AO105)</f>
        <v/>
      </c>
      <c r="B1199" s="140" t="str">
        <f>申込一覧表!BF105</f>
        <v/>
      </c>
      <c r="C1199" s="140" t="str">
        <f>申込一覧表!BQ105</f>
        <v/>
      </c>
      <c r="D1199" s="140" t="str">
        <f>申込一覧表!AR105</f>
        <v/>
      </c>
      <c r="E1199" s="137">
        <v>0</v>
      </c>
      <c r="F1199" s="137">
        <v>5</v>
      </c>
      <c r="G1199" s="140" t="str">
        <f>申込一覧表!CC105</f>
        <v>999:99.99</v>
      </c>
    </row>
    <row r="1200" spans="1:7" x14ac:dyDescent="0.15">
      <c r="A1200" s="140" t="str">
        <f>IF(申込一覧表!AD106="","",申込一覧表!AO106)</f>
        <v/>
      </c>
      <c r="B1200" s="140" t="str">
        <f>申込一覧表!BF106</f>
        <v/>
      </c>
      <c r="C1200" s="140" t="str">
        <f>申込一覧表!BQ106</f>
        <v/>
      </c>
      <c r="D1200" s="140" t="str">
        <f>申込一覧表!AR106</f>
        <v/>
      </c>
      <c r="E1200" s="137">
        <v>0</v>
      </c>
      <c r="F1200" s="137">
        <v>5</v>
      </c>
      <c r="G1200" s="140" t="str">
        <f>申込一覧表!CC106</f>
        <v>999:99.99</v>
      </c>
    </row>
    <row r="1201" spans="1:7" x14ac:dyDescent="0.15">
      <c r="A1201" s="140" t="str">
        <f>IF(申込一覧表!AD107="","",申込一覧表!AO107)</f>
        <v/>
      </c>
      <c r="B1201" s="140" t="str">
        <f>申込一覧表!BF107</f>
        <v/>
      </c>
      <c r="C1201" s="140" t="str">
        <f>申込一覧表!BQ107</f>
        <v/>
      </c>
      <c r="D1201" s="140" t="str">
        <f>申込一覧表!AR107</f>
        <v/>
      </c>
      <c r="E1201" s="137">
        <v>0</v>
      </c>
      <c r="F1201" s="137">
        <v>5</v>
      </c>
      <c r="G1201" s="140" t="str">
        <f>申込一覧表!CC107</f>
        <v>999:99.99</v>
      </c>
    </row>
    <row r="1202" spans="1:7" x14ac:dyDescent="0.15">
      <c r="A1202" s="140" t="str">
        <f>IF(申込一覧表!AD108="","",申込一覧表!AO108)</f>
        <v/>
      </c>
      <c r="B1202" s="140" t="str">
        <f>申込一覧表!BF108</f>
        <v/>
      </c>
      <c r="C1202" s="140" t="str">
        <f>申込一覧表!BQ108</f>
        <v/>
      </c>
      <c r="D1202" s="140" t="str">
        <f>申込一覧表!AR108</f>
        <v/>
      </c>
      <c r="E1202" s="137">
        <v>0</v>
      </c>
      <c r="F1202" s="137">
        <v>5</v>
      </c>
      <c r="G1202" s="140" t="str">
        <f>申込一覧表!CC108</f>
        <v>999:99.99</v>
      </c>
    </row>
    <row r="1203" spans="1:7" x14ac:dyDescent="0.15">
      <c r="A1203" s="140" t="str">
        <f>IF(申込一覧表!AD109="","",申込一覧表!AO109)</f>
        <v/>
      </c>
      <c r="B1203" s="140" t="str">
        <f>申込一覧表!BF109</f>
        <v/>
      </c>
      <c r="C1203" s="140" t="str">
        <f>申込一覧表!BQ109</f>
        <v/>
      </c>
      <c r="D1203" s="140" t="str">
        <f>申込一覧表!AR109</f>
        <v/>
      </c>
      <c r="E1203" s="137">
        <v>0</v>
      </c>
      <c r="F1203" s="137">
        <v>5</v>
      </c>
      <c r="G1203" s="140" t="str">
        <f>申込一覧表!CC109</f>
        <v>999:99.99</v>
      </c>
    </row>
    <row r="1204" spans="1:7" x14ac:dyDescent="0.15">
      <c r="A1204" s="140" t="str">
        <f>IF(申込一覧表!AD110="","",申込一覧表!AO110)</f>
        <v/>
      </c>
      <c r="B1204" s="140" t="str">
        <f>申込一覧表!BF110</f>
        <v/>
      </c>
      <c r="C1204" s="140" t="str">
        <f>申込一覧表!BQ110</f>
        <v/>
      </c>
      <c r="D1204" s="140" t="str">
        <f>申込一覧表!AR110</f>
        <v/>
      </c>
      <c r="E1204" s="137">
        <v>0</v>
      </c>
      <c r="F1204" s="137">
        <v>5</v>
      </c>
      <c r="G1204" s="140" t="str">
        <f>申込一覧表!CC110</f>
        <v>999:99.99</v>
      </c>
    </row>
    <row r="1205" spans="1:7" x14ac:dyDescent="0.15">
      <c r="A1205" s="140" t="str">
        <f>IF(申込一覧表!AD111="","",申込一覧表!AO111)</f>
        <v/>
      </c>
      <c r="B1205" s="140" t="str">
        <f>申込一覧表!BF111</f>
        <v/>
      </c>
      <c r="C1205" s="140" t="str">
        <f>申込一覧表!BQ111</f>
        <v/>
      </c>
      <c r="D1205" s="140" t="str">
        <f>申込一覧表!AR111</f>
        <v/>
      </c>
      <c r="E1205" s="137">
        <v>0</v>
      </c>
      <c r="F1205" s="137">
        <v>5</v>
      </c>
      <c r="G1205" s="140" t="str">
        <f>申込一覧表!CC111</f>
        <v>999:99.99</v>
      </c>
    </row>
    <row r="1206" spans="1:7" x14ac:dyDescent="0.15">
      <c r="A1206" s="140" t="str">
        <f>IF(申込一覧表!AD112="","",申込一覧表!AO112)</f>
        <v/>
      </c>
      <c r="B1206" s="140" t="str">
        <f>申込一覧表!BF112</f>
        <v/>
      </c>
      <c r="C1206" s="140" t="str">
        <f>申込一覧表!BQ112</f>
        <v/>
      </c>
      <c r="D1206" s="140" t="str">
        <f>申込一覧表!AR112</f>
        <v/>
      </c>
      <c r="E1206" s="137">
        <v>0</v>
      </c>
      <c r="F1206" s="137">
        <v>5</v>
      </c>
      <c r="G1206" s="140" t="str">
        <f>申込一覧表!CC112</f>
        <v>999:99.99</v>
      </c>
    </row>
    <row r="1207" spans="1:7" x14ac:dyDescent="0.15">
      <c r="A1207" s="140" t="str">
        <f>IF(申込一覧表!AD113="","",申込一覧表!AO113)</f>
        <v/>
      </c>
      <c r="B1207" s="140" t="str">
        <f>申込一覧表!BF113</f>
        <v/>
      </c>
      <c r="C1207" s="140" t="str">
        <f>申込一覧表!BQ113</f>
        <v/>
      </c>
      <c r="D1207" s="140" t="str">
        <f>申込一覧表!AR113</f>
        <v/>
      </c>
      <c r="E1207" s="137">
        <v>0</v>
      </c>
      <c r="F1207" s="137">
        <v>5</v>
      </c>
      <c r="G1207" s="140" t="str">
        <f>申込一覧表!CC113</f>
        <v>999:99.99</v>
      </c>
    </row>
    <row r="1208" spans="1:7" x14ac:dyDescent="0.15">
      <c r="A1208" s="140" t="str">
        <f>IF(申込一覧表!AD114="","",申込一覧表!AO114)</f>
        <v/>
      </c>
      <c r="B1208" s="140" t="str">
        <f>申込一覧表!BF114</f>
        <v/>
      </c>
      <c r="C1208" s="140" t="str">
        <f>申込一覧表!BQ114</f>
        <v/>
      </c>
      <c r="D1208" s="140" t="str">
        <f>申込一覧表!AR114</f>
        <v/>
      </c>
      <c r="E1208" s="137">
        <v>0</v>
      </c>
      <c r="F1208" s="137">
        <v>5</v>
      </c>
      <c r="G1208" s="140" t="str">
        <f>申込一覧表!CC114</f>
        <v>999:99.99</v>
      </c>
    </row>
    <row r="1209" spans="1:7" x14ac:dyDescent="0.15">
      <c r="A1209" s="140" t="str">
        <f>IF(申込一覧表!AD115="","",申込一覧表!AO115)</f>
        <v/>
      </c>
      <c r="B1209" s="140" t="str">
        <f>申込一覧表!BF115</f>
        <v/>
      </c>
      <c r="C1209" s="140" t="str">
        <f>申込一覧表!BQ115</f>
        <v/>
      </c>
      <c r="D1209" s="140" t="str">
        <f>申込一覧表!AR115</f>
        <v/>
      </c>
      <c r="E1209" s="137">
        <v>0</v>
      </c>
      <c r="F1209" s="137">
        <v>5</v>
      </c>
      <c r="G1209" s="140" t="str">
        <f>申込一覧表!CC115</f>
        <v>999:99.99</v>
      </c>
    </row>
    <row r="1210" spans="1:7" x14ac:dyDescent="0.15">
      <c r="A1210" s="140" t="str">
        <f>IF(申込一覧表!AD116="","",申込一覧表!AO116)</f>
        <v/>
      </c>
      <c r="B1210" s="140" t="str">
        <f>申込一覧表!BF116</f>
        <v/>
      </c>
      <c r="C1210" s="140" t="str">
        <f>申込一覧表!BQ116</f>
        <v/>
      </c>
      <c r="D1210" s="140" t="str">
        <f>申込一覧表!AR116</f>
        <v/>
      </c>
      <c r="E1210" s="137">
        <v>0</v>
      </c>
      <c r="F1210" s="137">
        <v>5</v>
      </c>
      <c r="G1210" s="140" t="str">
        <f>申込一覧表!CC116</f>
        <v>999:99.99</v>
      </c>
    </row>
    <row r="1211" spans="1:7" x14ac:dyDescent="0.15">
      <c r="A1211" s="140" t="str">
        <f>IF(申込一覧表!AD117="","",申込一覧表!AO117)</f>
        <v/>
      </c>
      <c r="B1211" s="140" t="str">
        <f>申込一覧表!BF117</f>
        <v/>
      </c>
      <c r="C1211" s="140" t="str">
        <f>申込一覧表!BQ117</f>
        <v/>
      </c>
      <c r="D1211" s="140" t="str">
        <f>申込一覧表!AR117</f>
        <v/>
      </c>
      <c r="E1211" s="137">
        <v>0</v>
      </c>
      <c r="F1211" s="137">
        <v>5</v>
      </c>
      <c r="G1211" s="140" t="str">
        <f>申込一覧表!CC117</f>
        <v>999:99.99</v>
      </c>
    </row>
    <row r="1212" spans="1:7" x14ac:dyDescent="0.15">
      <c r="A1212" s="140" t="str">
        <f>IF(申込一覧表!AD118="","",申込一覧表!AO118)</f>
        <v/>
      </c>
      <c r="B1212" s="140" t="str">
        <f>申込一覧表!BF118</f>
        <v/>
      </c>
      <c r="C1212" s="140" t="str">
        <f>申込一覧表!BQ118</f>
        <v/>
      </c>
      <c r="D1212" s="140" t="str">
        <f>申込一覧表!AR118</f>
        <v/>
      </c>
      <c r="E1212" s="137">
        <v>0</v>
      </c>
      <c r="F1212" s="137">
        <v>5</v>
      </c>
      <c r="G1212" s="140" t="str">
        <f>申込一覧表!CC118</f>
        <v>999:99.99</v>
      </c>
    </row>
    <row r="1213" spans="1:7" x14ac:dyDescent="0.15">
      <c r="A1213" s="140" t="str">
        <f>IF(申込一覧表!AD119="","",申込一覧表!AO119)</f>
        <v/>
      </c>
      <c r="B1213" s="140" t="str">
        <f>申込一覧表!BF119</f>
        <v/>
      </c>
      <c r="C1213" s="140" t="str">
        <f>申込一覧表!BQ119</f>
        <v/>
      </c>
      <c r="D1213" s="140" t="str">
        <f>申込一覧表!AR119</f>
        <v/>
      </c>
      <c r="E1213" s="137">
        <v>0</v>
      </c>
      <c r="F1213" s="137">
        <v>5</v>
      </c>
      <c r="G1213" s="140" t="str">
        <f>申込一覧表!CC119</f>
        <v>999:99.99</v>
      </c>
    </row>
    <row r="1214" spans="1:7" x14ac:dyDescent="0.15">
      <c r="A1214" s="140" t="str">
        <f>IF(申込一覧表!AD120="","",申込一覧表!AO120)</f>
        <v/>
      </c>
      <c r="B1214" s="140" t="str">
        <f>申込一覧表!BF120</f>
        <v/>
      </c>
      <c r="C1214" s="140" t="str">
        <f>申込一覧表!BQ120</f>
        <v/>
      </c>
      <c r="D1214" s="140" t="str">
        <f>申込一覧表!AR120</f>
        <v/>
      </c>
      <c r="E1214" s="137">
        <v>0</v>
      </c>
      <c r="F1214" s="137">
        <v>5</v>
      </c>
      <c r="G1214" s="140" t="str">
        <f>申込一覧表!CC120</f>
        <v>999:99.99</v>
      </c>
    </row>
    <row r="1215" spans="1:7" x14ac:dyDescent="0.15">
      <c r="A1215" s="140" t="str">
        <f>IF(申込一覧表!AD121="","",申込一覧表!AO121)</f>
        <v/>
      </c>
      <c r="B1215" s="140" t="str">
        <f>申込一覧表!BF121</f>
        <v/>
      </c>
      <c r="C1215" s="140" t="str">
        <f>申込一覧表!BQ121</f>
        <v/>
      </c>
      <c r="D1215" s="140" t="str">
        <f>申込一覧表!AR121</f>
        <v/>
      </c>
      <c r="E1215" s="137">
        <v>0</v>
      </c>
      <c r="F1215" s="137">
        <v>5</v>
      </c>
      <c r="G1215" s="140" t="str">
        <f>申込一覧表!CC121</f>
        <v>999:99.99</v>
      </c>
    </row>
    <row r="1216" spans="1:7" x14ac:dyDescent="0.15">
      <c r="A1216" s="140" t="str">
        <f>IF(申込一覧表!AD122="","",申込一覧表!AO122)</f>
        <v/>
      </c>
      <c r="B1216" s="140" t="str">
        <f>申込一覧表!BF122</f>
        <v/>
      </c>
      <c r="C1216" s="140" t="str">
        <f>申込一覧表!BQ122</f>
        <v/>
      </c>
      <c r="D1216" s="140" t="str">
        <f>申込一覧表!AR122</f>
        <v/>
      </c>
      <c r="E1216" s="137">
        <v>0</v>
      </c>
      <c r="F1216" s="137">
        <v>5</v>
      </c>
      <c r="G1216" s="140" t="str">
        <f>申込一覧表!CC122</f>
        <v>999:99.99</v>
      </c>
    </row>
    <row r="1217" spans="1:7" x14ac:dyDescent="0.15">
      <c r="A1217" s="140" t="str">
        <f>IF(申込一覧表!AD123="","",申込一覧表!AO123)</f>
        <v/>
      </c>
      <c r="B1217" s="140" t="str">
        <f>申込一覧表!BF123</f>
        <v/>
      </c>
      <c r="C1217" s="140" t="str">
        <f>申込一覧表!BQ123</f>
        <v/>
      </c>
      <c r="D1217" s="140" t="str">
        <f>申込一覧表!AR123</f>
        <v/>
      </c>
      <c r="E1217" s="137">
        <v>0</v>
      </c>
      <c r="F1217" s="137">
        <v>5</v>
      </c>
      <c r="G1217" s="140" t="str">
        <f>申込一覧表!CC123</f>
        <v>999:99.99</v>
      </c>
    </row>
    <row r="1218" spans="1:7" x14ac:dyDescent="0.15">
      <c r="A1218" s="140" t="str">
        <f>IF(申込一覧表!AD124="","",申込一覧表!AO124)</f>
        <v/>
      </c>
      <c r="B1218" s="140" t="str">
        <f>申込一覧表!BF124</f>
        <v/>
      </c>
      <c r="C1218" s="140" t="str">
        <f>申込一覧表!BQ124</f>
        <v/>
      </c>
      <c r="D1218" s="140" t="str">
        <f>申込一覧表!AR124</f>
        <v/>
      </c>
      <c r="E1218" s="137">
        <v>0</v>
      </c>
      <c r="F1218" s="137">
        <v>5</v>
      </c>
      <c r="G1218" s="140" t="str">
        <f>申込一覧表!CC124</f>
        <v>999:99.99</v>
      </c>
    </row>
    <row r="1219" spans="1:7" x14ac:dyDescent="0.15">
      <c r="A1219" s="140" t="str">
        <f>IF(申込一覧表!AD125="","",申込一覧表!AO125)</f>
        <v/>
      </c>
      <c r="B1219" s="140" t="str">
        <f>申込一覧表!BF125</f>
        <v/>
      </c>
      <c r="C1219" s="140" t="str">
        <f>申込一覧表!BQ125</f>
        <v/>
      </c>
      <c r="D1219" s="140" t="str">
        <f>申込一覧表!AR125</f>
        <v/>
      </c>
      <c r="E1219" s="137">
        <v>0</v>
      </c>
      <c r="F1219" s="137">
        <v>5</v>
      </c>
      <c r="G1219" s="140" t="str">
        <f>申込一覧表!CC125</f>
        <v>999:99.99</v>
      </c>
    </row>
    <row r="1220" spans="1:7" x14ac:dyDescent="0.15">
      <c r="A1220" s="140" t="str">
        <f>IF(申込一覧表!AD126="","",申込一覧表!AO126)</f>
        <v/>
      </c>
      <c r="B1220" s="140" t="str">
        <f>申込一覧表!BF126</f>
        <v/>
      </c>
      <c r="C1220" s="140" t="str">
        <f>申込一覧表!BQ126</f>
        <v/>
      </c>
      <c r="D1220" s="140" t="str">
        <f>申込一覧表!AR126</f>
        <v/>
      </c>
      <c r="E1220" s="137">
        <v>0</v>
      </c>
      <c r="F1220" s="137">
        <v>5</v>
      </c>
      <c r="G1220" s="140" t="str">
        <f>申込一覧表!CC126</f>
        <v>999:99.99</v>
      </c>
    </row>
    <row r="1221" spans="1:7" x14ac:dyDescent="0.15">
      <c r="A1221" s="134" t="str">
        <f>IF(申込一覧表!AD127="","",申込一覧表!AO127)</f>
        <v/>
      </c>
      <c r="B1221" s="134" t="str">
        <f>申込一覧表!BF127</f>
        <v/>
      </c>
      <c r="C1221" s="134" t="str">
        <f>申込一覧表!BQ127</f>
        <v/>
      </c>
      <c r="D1221" s="134" t="str">
        <f>申込一覧表!AR127</f>
        <v/>
      </c>
      <c r="E1221" s="138">
        <v>0</v>
      </c>
      <c r="F1221" s="138">
        <v>5</v>
      </c>
      <c r="G1221" s="134" t="str">
        <f>申込一覧表!CC127</f>
        <v>999:99.99</v>
      </c>
    </row>
    <row r="1222" spans="1:7" x14ac:dyDescent="0.15">
      <c r="A1222" t="str">
        <f>IF(申込一覧表!AF6="","",申込一覧表!AO6)</f>
        <v/>
      </c>
      <c r="B1222" s="141" t="str">
        <f>申込一覧表!BG6</f>
        <v/>
      </c>
      <c r="C1222" s="141" t="str">
        <f>申込一覧表!BR6</f>
        <v/>
      </c>
      <c r="D1222" s="141" t="str">
        <f>申込一覧表!AR6</f>
        <v/>
      </c>
      <c r="E1222" s="137">
        <v>0</v>
      </c>
      <c r="F1222" s="137">
        <v>0</v>
      </c>
      <c r="G1222" t="str">
        <f>申込一覧表!CD6</f>
        <v>999:99.99</v>
      </c>
    </row>
    <row r="1223" spans="1:7" x14ac:dyDescent="0.15">
      <c r="A1223" s="140" t="str">
        <f>IF(申込一覧表!AF7="","",申込一覧表!AO7)</f>
        <v/>
      </c>
      <c r="B1223" s="140" t="str">
        <f>申込一覧表!BG7</f>
        <v/>
      </c>
      <c r="C1223" s="140" t="str">
        <f>申込一覧表!BR7</f>
        <v/>
      </c>
      <c r="D1223" s="140" t="str">
        <f>申込一覧表!AR7</f>
        <v/>
      </c>
      <c r="E1223" s="137">
        <v>0</v>
      </c>
      <c r="F1223" s="137">
        <v>0</v>
      </c>
      <c r="G1223" s="140" t="str">
        <f>申込一覧表!CD7</f>
        <v>999:99.99</v>
      </c>
    </row>
    <row r="1224" spans="1:7" x14ac:dyDescent="0.15">
      <c r="A1224" s="140" t="str">
        <f>IF(申込一覧表!AF8="","",申込一覧表!AO8)</f>
        <v/>
      </c>
      <c r="B1224" s="140" t="str">
        <f>申込一覧表!BG8</f>
        <v/>
      </c>
      <c r="C1224" s="140" t="str">
        <f>申込一覧表!BR8</f>
        <v/>
      </c>
      <c r="D1224" s="140" t="str">
        <f>申込一覧表!AR8</f>
        <v/>
      </c>
      <c r="E1224" s="137">
        <v>0</v>
      </c>
      <c r="F1224" s="137">
        <v>0</v>
      </c>
      <c r="G1224" s="140" t="str">
        <f>申込一覧表!CD8</f>
        <v>999:99.99</v>
      </c>
    </row>
    <row r="1225" spans="1:7" x14ac:dyDescent="0.15">
      <c r="A1225" s="140" t="str">
        <f>IF(申込一覧表!AF9="","",申込一覧表!AO9)</f>
        <v/>
      </c>
      <c r="B1225" s="140" t="str">
        <f>申込一覧表!BG9</f>
        <v/>
      </c>
      <c r="C1225" s="140" t="str">
        <f>申込一覧表!BR9</f>
        <v/>
      </c>
      <c r="D1225" s="140" t="str">
        <f>申込一覧表!AR9</f>
        <v/>
      </c>
      <c r="E1225" s="137">
        <v>0</v>
      </c>
      <c r="F1225" s="137">
        <v>0</v>
      </c>
      <c r="G1225" s="140" t="str">
        <f>申込一覧表!CD9</f>
        <v>999:99.99</v>
      </c>
    </row>
    <row r="1226" spans="1:7" x14ac:dyDescent="0.15">
      <c r="A1226" s="140" t="str">
        <f>IF(申込一覧表!AF10="","",申込一覧表!AO10)</f>
        <v/>
      </c>
      <c r="B1226" s="140" t="str">
        <f>申込一覧表!BG10</f>
        <v/>
      </c>
      <c r="C1226" s="140" t="str">
        <f>申込一覧表!BR10</f>
        <v/>
      </c>
      <c r="D1226" s="140" t="str">
        <f>申込一覧表!AR10</f>
        <v/>
      </c>
      <c r="E1226" s="137">
        <v>0</v>
      </c>
      <c r="F1226" s="137">
        <v>0</v>
      </c>
      <c r="G1226" s="140" t="str">
        <f>申込一覧表!CD10</f>
        <v>999:99.99</v>
      </c>
    </row>
    <row r="1227" spans="1:7" x14ac:dyDescent="0.15">
      <c r="A1227" s="140" t="str">
        <f>IF(申込一覧表!AF11="","",申込一覧表!AO11)</f>
        <v/>
      </c>
      <c r="B1227" s="140" t="str">
        <f>申込一覧表!BG11</f>
        <v/>
      </c>
      <c r="C1227" s="140" t="str">
        <f>申込一覧表!BR11</f>
        <v/>
      </c>
      <c r="D1227" s="140" t="str">
        <f>申込一覧表!AR11</f>
        <v/>
      </c>
      <c r="E1227" s="137">
        <v>0</v>
      </c>
      <c r="F1227" s="137">
        <v>0</v>
      </c>
      <c r="G1227" s="140" t="str">
        <f>申込一覧表!CD11</f>
        <v>999:99.99</v>
      </c>
    </row>
    <row r="1228" spans="1:7" x14ac:dyDescent="0.15">
      <c r="A1228" s="140" t="str">
        <f>IF(申込一覧表!AF12="","",申込一覧表!AO12)</f>
        <v/>
      </c>
      <c r="B1228" s="140" t="str">
        <f>申込一覧表!BG12</f>
        <v/>
      </c>
      <c r="C1228" s="140" t="str">
        <f>申込一覧表!BR12</f>
        <v/>
      </c>
      <c r="D1228" s="140" t="str">
        <f>申込一覧表!AR12</f>
        <v/>
      </c>
      <c r="E1228" s="137">
        <v>0</v>
      </c>
      <c r="F1228" s="137">
        <v>0</v>
      </c>
      <c r="G1228" s="140" t="str">
        <f>申込一覧表!CD12</f>
        <v>999:99.99</v>
      </c>
    </row>
    <row r="1229" spans="1:7" x14ac:dyDescent="0.15">
      <c r="A1229" s="140" t="str">
        <f>IF(申込一覧表!AF13="","",申込一覧表!AO13)</f>
        <v/>
      </c>
      <c r="B1229" s="140" t="str">
        <f>申込一覧表!BG13</f>
        <v/>
      </c>
      <c r="C1229" s="140" t="str">
        <f>申込一覧表!BR13</f>
        <v/>
      </c>
      <c r="D1229" s="140" t="str">
        <f>申込一覧表!AR13</f>
        <v/>
      </c>
      <c r="E1229" s="137">
        <v>0</v>
      </c>
      <c r="F1229" s="137">
        <v>0</v>
      </c>
      <c r="G1229" s="140" t="str">
        <f>申込一覧表!CD13</f>
        <v>999:99.99</v>
      </c>
    </row>
    <row r="1230" spans="1:7" x14ac:dyDescent="0.15">
      <c r="A1230" s="140" t="str">
        <f>IF(申込一覧表!AF14="","",申込一覧表!AO14)</f>
        <v/>
      </c>
      <c r="B1230" s="140" t="str">
        <f>申込一覧表!BG14</f>
        <v/>
      </c>
      <c r="C1230" s="140" t="str">
        <f>申込一覧表!BR14</f>
        <v/>
      </c>
      <c r="D1230" s="140" t="str">
        <f>申込一覧表!AR14</f>
        <v/>
      </c>
      <c r="E1230" s="137">
        <v>0</v>
      </c>
      <c r="F1230" s="137">
        <v>0</v>
      </c>
      <c r="G1230" s="140" t="str">
        <f>申込一覧表!CD14</f>
        <v>999:99.99</v>
      </c>
    </row>
    <row r="1231" spans="1:7" x14ac:dyDescent="0.15">
      <c r="A1231" s="140" t="str">
        <f>IF(申込一覧表!AF15="","",申込一覧表!AO15)</f>
        <v/>
      </c>
      <c r="B1231" s="140" t="str">
        <f>申込一覧表!BG15</f>
        <v/>
      </c>
      <c r="C1231" s="140" t="str">
        <f>申込一覧表!BR15</f>
        <v/>
      </c>
      <c r="D1231" s="140" t="str">
        <f>申込一覧表!AR15</f>
        <v/>
      </c>
      <c r="E1231" s="137">
        <v>0</v>
      </c>
      <c r="F1231" s="137">
        <v>0</v>
      </c>
      <c r="G1231" s="140" t="str">
        <f>申込一覧表!CD15</f>
        <v>999:99.99</v>
      </c>
    </row>
    <row r="1232" spans="1:7" x14ac:dyDescent="0.15">
      <c r="A1232" s="140" t="str">
        <f>IF(申込一覧表!AF16="","",申込一覧表!AO16)</f>
        <v/>
      </c>
      <c r="B1232" s="140" t="str">
        <f>申込一覧表!BG16</f>
        <v/>
      </c>
      <c r="C1232" s="140" t="str">
        <f>申込一覧表!BR16</f>
        <v/>
      </c>
      <c r="D1232" s="140" t="str">
        <f>申込一覧表!AR16</f>
        <v/>
      </c>
      <c r="E1232" s="137">
        <v>0</v>
      </c>
      <c r="F1232" s="137">
        <v>0</v>
      </c>
      <c r="G1232" s="140" t="str">
        <f>申込一覧表!CD16</f>
        <v>999:99.99</v>
      </c>
    </row>
    <row r="1233" spans="1:7" x14ac:dyDescent="0.15">
      <c r="A1233" s="140" t="str">
        <f>IF(申込一覧表!AF17="","",申込一覧表!AO17)</f>
        <v/>
      </c>
      <c r="B1233" s="140" t="str">
        <f>申込一覧表!BG17</f>
        <v/>
      </c>
      <c r="C1233" s="140" t="str">
        <f>申込一覧表!BR17</f>
        <v/>
      </c>
      <c r="D1233" s="140" t="str">
        <f>申込一覧表!AR17</f>
        <v/>
      </c>
      <c r="E1233" s="137">
        <v>0</v>
      </c>
      <c r="F1233" s="137">
        <v>0</v>
      </c>
      <c r="G1233" s="140" t="str">
        <f>申込一覧表!CD17</f>
        <v>999:99.99</v>
      </c>
    </row>
    <row r="1234" spans="1:7" x14ac:dyDescent="0.15">
      <c r="A1234" s="140" t="str">
        <f>IF(申込一覧表!AF18="","",申込一覧表!AO18)</f>
        <v/>
      </c>
      <c r="B1234" s="140" t="str">
        <f>申込一覧表!BG18</f>
        <v/>
      </c>
      <c r="C1234" s="140" t="str">
        <f>申込一覧表!BR18</f>
        <v/>
      </c>
      <c r="D1234" s="140" t="str">
        <f>申込一覧表!AR18</f>
        <v/>
      </c>
      <c r="E1234" s="137">
        <v>0</v>
      </c>
      <c r="F1234" s="137">
        <v>0</v>
      </c>
      <c r="G1234" s="140" t="str">
        <f>申込一覧表!CD18</f>
        <v>999:99.99</v>
      </c>
    </row>
    <row r="1235" spans="1:7" x14ac:dyDescent="0.15">
      <c r="A1235" s="140" t="str">
        <f>IF(申込一覧表!AF19="","",申込一覧表!AO19)</f>
        <v/>
      </c>
      <c r="B1235" s="140" t="str">
        <f>申込一覧表!BG19</f>
        <v/>
      </c>
      <c r="C1235" s="140" t="str">
        <f>申込一覧表!BR19</f>
        <v/>
      </c>
      <c r="D1235" s="140" t="str">
        <f>申込一覧表!AR19</f>
        <v/>
      </c>
      <c r="E1235" s="137">
        <v>0</v>
      </c>
      <c r="F1235" s="137">
        <v>0</v>
      </c>
      <c r="G1235" s="140" t="str">
        <f>申込一覧表!CD19</f>
        <v>999:99.99</v>
      </c>
    </row>
    <row r="1236" spans="1:7" x14ac:dyDescent="0.15">
      <c r="A1236" s="140" t="str">
        <f>IF(申込一覧表!AF20="","",申込一覧表!AO20)</f>
        <v/>
      </c>
      <c r="B1236" s="140" t="str">
        <f>申込一覧表!BG20</f>
        <v/>
      </c>
      <c r="C1236" s="140" t="str">
        <f>申込一覧表!BR20</f>
        <v/>
      </c>
      <c r="D1236" s="140" t="str">
        <f>申込一覧表!AR20</f>
        <v/>
      </c>
      <c r="E1236" s="137">
        <v>0</v>
      </c>
      <c r="F1236" s="137">
        <v>0</v>
      </c>
      <c r="G1236" s="140" t="str">
        <f>申込一覧表!CD20</f>
        <v>999:99.99</v>
      </c>
    </row>
    <row r="1237" spans="1:7" x14ac:dyDescent="0.15">
      <c r="A1237" s="140" t="str">
        <f>IF(申込一覧表!AF21="","",申込一覧表!AO21)</f>
        <v/>
      </c>
      <c r="B1237" s="140" t="str">
        <f>申込一覧表!BG21</f>
        <v/>
      </c>
      <c r="C1237" s="140" t="str">
        <f>申込一覧表!BR21</f>
        <v/>
      </c>
      <c r="D1237" s="140" t="str">
        <f>申込一覧表!AR21</f>
        <v/>
      </c>
      <c r="E1237" s="137">
        <v>0</v>
      </c>
      <c r="F1237" s="137">
        <v>0</v>
      </c>
      <c r="G1237" s="140" t="str">
        <f>申込一覧表!CD21</f>
        <v>999:99.99</v>
      </c>
    </row>
    <row r="1238" spans="1:7" x14ac:dyDescent="0.15">
      <c r="A1238" s="140" t="str">
        <f>IF(申込一覧表!AF22="","",申込一覧表!AO22)</f>
        <v/>
      </c>
      <c r="B1238" s="140" t="str">
        <f>申込一覧表!BG22</f>
        <v/>
      </c>
      <c r="C1238" s="140" t="str">
        <f>申込一覧表!BR22</f>
        <v/>
      </c>
      <c r="D1238" s="140" t="str">
        <f>申込一覧表!AR22</f>
        <v/>
      </c>
      <c r="E1238" s="137">
        <v>0</v>
      </c>
      <c r="F1238" s="137">
        <v>0</v>
      </c>
      <c r="G1238" s="140" t="str">
        <f>申込一覧表!CD22</f>
        <v>999:99.99</v>
      </c>
    </row>
    <row r="1239" spans="1:7" x14ac:dyDescent="0.15">
      <c r="A1239" s="140" t="str">
        <f>IF(申込一覧表!AF23="","",申込一覧表!AO23)</f>
        <v/>
      </c>
      <c r="B1239" s="140" t="str">
        <f>申込一覧表!BG23</f>
        <v/>
      </c>
      <c r="C1239" s="140" t="str">
        <f>申込一覧表!BR23</f>
        <v/>
      </c>
      <c r="D1239" s="140" t="str">
        <f>申込一覧表!AR23</f>
        <v/>
      </c>
      <c r="E1239" s="137">
        <v>0</v>
      </c>
      <c r="F1239" s="137">
        <v>0</v>
      </c>
      <c r="G1239" s="140" t="str">
        <f>申込一覧表!CD23</f>
        <v>999:99.99</v>
      </c>
    </row>
    <row r="1240" spans="1:7" x14ac:dyDescent="0.15">
      <c r="A1240" s="140" t="str">
        <f>IF(申込一覧表!AF24="","",申込一覧表!AO24)</f>
        <v/>
      </c>
      <c r="B1240" s="140" t="str">
        <f>申込一覧表!BG24</f>
        <v/>
      </c>
      <c r="C1240" s="140" t="str">
        <f>申込一覧表!BR24</f>
        <v/>
      </c>
      <c r="D1240" s="140" t="str">
        <f>申込一覧表!AR24</f>
        <v/>
      </c>
      <c r="E1240" s="137">
        <v>0</v>
      </c>
      <c r="F1240" s="137">
        <v>0</v>
      </c>
      <c r="G1240" s="140" t="str">
        <f>申込一覧表!CD24</f>
        <v>999:99.99</v>
      </c>
    </row>
    <row r="1241" spans="1:7" x14ac:dyDescent="0.15">
      <c r="A1241" s="140" t="str">
        <f>IF(申込一覧表!AF25="","",申込一覧表!AO25)</f>
        <v/>
      </c>
      <c r="B1241" s="140" t="str">
        <f>申込一覧表!BG25</f>
        <v/>
      </c>
      <c r="C1241" s="140" t="str">
        <f>申込一覧表!BR25</f>
        <v/>
      </c>
      <c r="D1241" s="140" t="str">
        <f>申込一覧表!AR25</f>
        <v/>
      </c>
      <c r="E1241" s="137">
        <v>0</v>
      </c>
      <c r="F1241" s="137">
        <v>0</v>
      </c>
      <c r="G1241" s="140" t="str">
        <f>申込一覧表!CD25</f>
        <v>999:99.99</v>
      </c>
    </row>
    <row r="1242" spans="1:7" x14ac:dyDescent="0.15">
      <c r="A1242" s="140" t="str">
        <f>IF(申込一覧表!AF26="","",申込一覧表!AO26)</f>
        <v/>
      </c>
      <c r="B1242" s="140" t="str">
        <f>申込一覧表!BG26</f>
        <v/>
      </c>
      <c r="C1242" s="140" t="str">
        <f>申込一覧表!BR26</f>
        <v/>
      </c>
      <c r="D1242" s="140" t="str">
        <f>申込一覧表!AR26</f>
        <v/>
      </c>
      <c r="E1242" s="137">
        <v>0</v>
      </c>
      <c r="F1242" s="137">
        <v>0</v>
      </c>
      <c r="G1242" s="140" t="str">
        <f>申込一覧表!CD26</f>
        <v>999:99.99</v>
      </c>
    </row>
    <row r="1243" spans="1:7" x14ac:dyDescent="0.15">
      <c r="A1243" s="140" t="str">
        <f>IF(申込一覧表!AF27="","",申込一覧表!AO27)</f>
        <v/>
      </c>
      <c r="B1243" s="140" t="str">
        <f>申込一覧表!BG27</f>
        <v/>
      </c>
      <c r="C1243" s="140" t="str">
        <f>申込一覧表!BR27</f>
        <v/>
      </c>
      <c r="D1243" s="140" t="str">
        <f>申込一覧表!AR27</f>
        <v/>
      </c>
      <c r="E1243" s="137">
        <v>0</v>
      </c>
      <c r="F1243" s="137">
        <v>0</v>
      </c>
      <c r="G1243" s="140" t="str">
        <f>申込一覧表!CD27</f>
        <v>999:99.99</v>
      </c>
    </row>
    <row r="1244" spans="1:7" x14ac:dyDescent="0.15">
      <c r="A1244" s="140" t="str">
        <f>IF(申込一覧表!AF28="","",申込一覧表!AO28)</f>
        <v/>
      </c>
      <c r="B1244" s="140" t="str">
        <f>申込一覧表!BG28</f>
        <v/>
      </c>
      <c r="C1244" s="140" t="str">
        <f>申込一覧表!BR28</f>
        <v/>
      </c>
      <c r="D1244" s="140" t="str">
        <f>申込一覧表!AR28</f>
        <v/>
      </c>
      <c r="E1244" s="137">
        <v>0</v>
      </c>
      <c r="F1244" s="137">
        <v>0</v>
      </c>
      <c r="G1244" s="140" t="str">
        <f>申込一覧表!CD28</f>
        <v>999:99.99</v>
      </c>
    </row>
    <row r="1245" spans="1:7" x14ac:dyDescent="0.15">
      <c r="A1245" s="140" t="str">
        <f>IF(申込一覧表!AF29="","",申込一覧表!AO29)</f>
        <v/>
      </c>
      <c r="B1245" s="140" t="str">
        <f>申込一覧表!BG29</f>
        <v/>
      </c>
      <c r="C1245" s="140" t="str">
        <f>申込一覧表!BR29</f>
        <v/>
      </c>
      <c r="D1245" s="140" t="str">
        <f>申込一覧表!AR29</f>
        <v/>
      </c>
      <c r="E1245" s="137">
        <v>0</v>
      </c>
      <c r="F1245" s="137">
        <v>0</v>
      </c>
      <c r="G1245" s="140" t="str">
        <f>申込一覧表!CD29</f>
        <v>999:99.99</v>
      </c>
    </row>
    <row r="1246" spans="1:7" x14ac:dyDescent="0.15">
      <c r="A1246" s="140" t="str">
        <f>IF(申込一覧表!AF30="","",申込一覧表!AO30)</f>
        <v/>
      </c>
      <c r="B1246" s="140" t="str">
        <f>申込一覧表!BG30</f>
        <v/>
      </c>
      <c r="C1246" s="140" t="str">
        <f>申込一覧表!BR30</f>
        <v/>
      </c>
      <c r="D1246" s="140" t="str">
        <f>申込一覧表!AR30</f>
        <v/>
      </c>
      <c r="E1246" s="137">
        <v>0</v>
      </c>
      <c r="F1246" s="137">
        <v>0</v>
      </c>
      <c r="G1246" s="140" t="str">
        <f>申込一覧表!CD30</f>
        <v>999:99.99</v>
      </c>
    </row>
    <row r="1247" spans="1:7" x14ac:dyDescent="0.15">
      <c r="A1247" s="140" t="str">
        <f>IF(申込一覧表!AF31="","",申込一覧表!AO31)</f>
        <v/>
      </c>
      <c r="B1247" s="140" t="str">
        <f>申込一覧表!BG31</f>
        <v/>
      </c>
      <c r="C1247" s="140" t="str">
        <f>申込一覧表!BR31</f>
        <v/>
      </c>
      <c r="D1247" s="140" t="str">
        <f>申込一覧表!AR31</f>
        <v/>
      </c>
      <c r="E1247" s="137">
        <v>0</v>
      </c>
      <c r="F1247" s="137">
        <v>0</v>
      </c>
      <c r="G1247" s="140" t="str">
        <f>申込一覧表!CD31</f>
        <v>999:99.99</v>
      </c>
    </row>
    <row r="1248" spans="1:7" x14ac:dyDescent="0.15">
      <c r="A1248" s="140" t="str">
        <f>IF(申込一覧表!AF32="","",申込一覧表!AO32)</f>
        <v/>
      </c>
      <c r="B1248" s="140" t="str">
        <f>申込一覧表!BG32</f>
        <v/>
      </c>
      <c r="C1248" s="140" t="str">
        <f>申込一覧表!BR32</f>
        <v/>
      </c>
      <c r="D1248" s="140" t="str">
        <f>申込一覧表!AR32</f>
        <v/>
      </c>
      <c r="E1248" s="137">
        <v>0</v>
      </c>
      <c r="F1248" s="137">
        <v>0</v>
      </c>
      <c r="G1248" s="140" t="str">
        <f>申込一覧表!CD32</f>
        <v>999:99.99</v>
      </c>
    </row>
    <row r="1249" spans="1:7" x14ac:dyDescent="0.15">
      <c r="A1249" s="140" t="str">
        <f>IF(申込一覧表!AF33="","",申込一覧表!AO33)</f>
        <v/>
      </c>
      <c r="B1249" s="140" t="str">
        <f>申込一覧表!BG33</f>
        <v/>
      </c>
      <c r="C1249" s="140" t="str">
        <f>申込一覧表!BR33</f>
        <v/>
      </c>
      <c r="D1249" s="140" t="str">
        <f>申込一覧表!AR33</f>
        <v/>
      </c>
      <c r="E1249" s="137">
        <v>0</v>
      </c>
      <c r="F1249" s="137">
        <v>0</v>
      </c>
      <c r="G1249" s="140" t="str">
        <f>申込一覧表!CD33</f>
        <v>999:99.99</v>
      </c>
    </row>
    <row r="1250" spans="1:7" x14ac:dyDescent="0.15">
      <c r="A1250" s="140" t="str">
        <f>IF(申込一覧表!AF34="","",申込一覧表!AO34)</f>
        <v/>
      </c>
      <c r="B1250" s="140" t="str">
        <f>申込一覧表!BG34</f>
        <v/>
      </c>
      <c r="C1250" s="140" t="str">
        <f>申込一覧表!BR34</f>
        <v/>
      </c>
      <c r="D1250" s="140" t="str">
        <f>申込一覧表!AR34</f>
        <v/>
      </c>
      <c r="E1250" s="137">
        <v>0</v>
      </c>
      <c r="F1250" s="137">
        <v>0</v>
      </c>
      <c r="G1250" s="140" t="str">
        <f>申込一覧表!CD34</f>
        <v>999:99.99</v>
      </c>
    </row>
    <row r="1251" spans="1:7" x14ac:dyDescent="0.15">
      <c r="A1251" s="140" t="str">
        <f>IF(申込一覧表!AF35="","",申込一覧表!AO35)</f>
        <v/>
      </c>
      <c r="B1251" s="140" t="str">
        <f>申込一覧表!BG35</f>
        <v/>
      </c>
      <c r="C1251" s="140" t="str">
        <f>申込一覧表!BR35</f>
        <v/>
      </c>
      <c r="D1251" s="140" t="str">
        <f>申込一覧表!AR35</f>
        <v/>
      </c>
      <c r="E1251" s="137">
        <v>0</v>
      </c>
      <c r="F1251" s="137">
        <v>0</v>
      </c>
      <c r="G1251" s="140" t="str">
        <f>申込一覧表!CD35</f>
        <v>999:99.99</v>
      </c>
    </row>
    <row r="1252" spans="1:7" x14ac:dyDescent="0.15">
      <c r="A1252" s="140" t="str">
        <f>IF(申込一覧表!AF36="","",申込一覧表!AO36)</f>
        <v/>
      </c>
      <c r="B1252" s="140" t="str">
        <f>申込一覧表!BG36</f>
        <v/>
      </c>
      <c r="C1252" s="140" t="str">
        <f>申込一覧表!BR36</f>
        <v/>
      </c>
      <c r="D1252" s="140" t="str">
        <f>申込一覧表!AR36</f>
        <v/>
      </c>
      <c r="E1252" s="137">
        <v>0</v>
      </c>
      <c r="F1252" s="137">
        <v>0</v>
      </c>
      <c r="G1252" s="140" t="str">
        <f>申込一覧表!CD36</f>
        <v>999:99.99</v>
      </c>
    </row>
    <row r="1253" spans="1:7" x14ac:dyDescent="0.15">
      <c r="A1253" s="140" t="str">
        <f>IF(申込一覧表!AF37="","",申込一覧表!AO37)</f>
        <v/>
      </c>
      <c r="B1253" s="140" t="str">
        <f>申込一覧表!BG37</f>
        <v/>
      </c>
      <c r="C1253" s="140" t="str">
        <f>申込一覧表!BR37</f>
        <v/>
      </c>
      <c r="D1253" s="140" t="str">
        <f>申込一覧表!AR37</f>
        <v/>
      </c>
      <c r="E1253" s="137">
        <v>0</v>
      </c>
      <c r="F1253" s="137">
        <v>0</v>
      </c>
      <c r="G1253" s="140" t="str">
        <f>申込一覧表!CD37</f>
        <v>999:99.99</v>
      </c>
    </row>
    <row r="1254" spans="1:7" x14ac:dyDescent="0.15">
      <c r="A1254" s="140" t="str">
        <f>IF(申込一覧表!AF38="","",申込一覧表!AO38)</f>
        <v/>
      </c>
      <c r="B1254" s="140" t="str">
        <f>申込一覧表!BG38</f>
        <v/>
      </c>
      <c r="C1254" s="140" t="str">
        <f>申込一覧表!BR38</f>
        <v/>
      </c>
      <c r="D1254" s="140" t="str">
        <f>申込一覧表!AR38</f>
        <v/>
      </c>
      <c r="E1254" s="137">
        <v>0</v>
      </c>
      <c r="F1254" s="137">
        <v>0</v>
      </c>
      <c r="G1254" s="140" t="str">
        <f>申込一覧表!CD38</f>
        <v>999:99.99</v>
      </c>
    </row>
    <row r="1255" spans="1:7" x14ac:dyDescent="0.15">
      <c r="A1255" s="140" t="str">
        <f>IF(申込一覧表!AF39="","",申込一覧表!AO39)</f>
        <v/>
      </c>
      <c r="B1255" s="140" t="str">
        <f>申込一覧表!BG39</f>
        <v/>
      </c>
      <c r="C1255" s="140" t="str">
        <f>申込一覧表!BR39</f>
        <v/>
      </c>
      <c r="D1255" s="140" t="str">
        <f>申込一覧表!AR39</f>
        <v/>
      </c>
      <c r="E1255" s="137">
        <v>0</v>
      </c>
      <c r="F1255" s="137">
        <v>0</v>
      </c>
      <c r="G1255" s="140" t="str">
        <f>申込一覧表!CD39</f>
        <v>999:99.99</v>
      </c>
    </row>
    <row r="1256" spans="1:7" x14ac:dyDescent="0.15">
      <c r="A1256" s="140" t="str">
        <f>IF(申込一覧表!AF40="","",申込一覧表!AO40)</f>
        <v/>
      </c>
      <c r="B1256" s="140" t="str">
        <f>申込一覧表!BG40</f>
        <v/>
      </c>
      <c r="C1256" s="140" t="str">
        <f>申込一覧表!BR40</f>
        <v/>
      </c>
      <c r="D1256" s="140" t="str">
        <f>申込一覧表!AR40</f>
        <v/>
      </c>
      <c r="E1256" s="137">
        <v>0</v>
      </c>
      <c r="F1256" s="137">
        <v>0</v>
      </c>
      <c r="G1256" s="140" t="str">
        <f>申込一覧表!CD40</f>
        <v>999:99.99</v>
      </c>
    </row>
    <row r="1257" spans="1:7" x14ac:dyDescent="0.15">
      <c r="A1257" s="140" t="str">
        <f>IF(申込一覧表!AF41="","",申込一覧表!AO41)</f>
        <v/>
      </c>
      <c r="B1257" s="140" t="str">
        <f>申込一覧表!BG41</f>
        <v/>
      </c>
      <c r="C1257" s="140" t="str">
        <f>申込一覧表!BR41</f>
        <v/>
      </c>
      <c r="D1257" s="140" t="str">
        <f>申込一覧表!AR41</f>
        <v/>
      </c>
      <c r="E1257" s="137">
        <v>0</v>
      </c>
      <c r="F1257" s="137">
        <v>0</v>
      </c>
      <c r="G1257" s="140" t="str">
        <f>申込一覧表!CD41</f>
        <v>999:99.99</v>
      </c>
    </row>
    <row r="1258" spans="1:7" x14ac:dyDescent="0.15">
      <c r="A1258" s="140" t="str">
        <f>IF(申込一覧表!AF42="","",申込一覧表!AO42)</f>
        <v/>
      </c>
      <c r="B1258" s="140" t="str">
        <f>申込一覧表!BG42</f>
        <v/>
      </c>
      <c r="C1258" s="140" t="str">
        <f>申込一覧表!BR42</f>
        <v/>
      </c>
      <c r="D1258" s="140" t="str">
        <f>申込一覧表!AR42</f>
        <v/>
      </c>
      <c r="E1258" s="137">
        <v>0</v>
      </c>
      <c r="F1258" s="137">
        <v>0</v>
      </c>
      <c r="G1258" s="140" t="str">
        <f>申込一覧表!CD42</f>
        <v>999:99.99</v>
      </c>
    </row>
    <row r="1259" spans="1:7" x14ac:dyDescent="0.15">
      <c r="A1259" s="140" t="str">
        <f>IF(申込一覧表!AF43="","",申込一覧表!AO43)</f>
        <v/>
      </c>
      <c r="B1259" s="140" t="str">
        <f>申込一覧表!BG43</f>
        <v/>
      </c>
      <c r="C1259" s="140" t="str">
        <f>申込一覧表!BR43</f>
        <v/>
      </c>
      <c r="D1259" s="140" t="str">
        <f>申込一覧表!AR43</f>
        <v/>
      </c>
      <c r="E1259" s="137">
        <v>0</v>
      </c>
      <c r="F1259" s="137">
        <v>0</v>
      </c>
      <c r="G1259" s="140" t="str">
        <f>申込一覧表!CD43</f>
        <v>999:99.99</v>
      </c>
    </row>
    <row r="1260" spans="1:7" x14ac:dyDescent="0.15">
      <c r="A1260" s="140" t="str">
        <f>IF(申込一覧表!AF44="","",申込一覧表!AO44)</f>
        <v/>
      </c>
      <c r="B1260" s="140" t="str">
        <f>申込一覧表!BG44</f>
        <v/>
      </c>
      <c r="C1260" s="140" t="str">
        <f>申込一覧表!BR44</f>
        <v/>
      </c>
      <c r="D1260" s="140" t="str">
        <f>申込一覧表!AR44</f>
        <v/>
      </c>
      <c r="E1260" s="137">
        <v>0</v>
      </c>
      <c r="F1260" s="137">
        <v>0</v>
      </c>
      <c r="G1260" s="140" t="str">
        <f>申込一覧表!CD44</f>
        <v>999:99.99</v>
      </c>
    </row>
    <row r="1261" spans="1:7" x14ac:dyDescent="0.15">
      <c r="A1261" s="140" t="str">
        <f>IF(申込一覧表!AF45="","",申込一覧表!AO45)</f>
        <v/>
      </c>
      <c r="B1261" s="140" t="str">
        <f>申込一覧表!BG45</f>
        <v/>
      </c>
      <c r="C1261" s="140" t="str">
        <f>申込一覧表!BR45</f>
        <v/>
      </c>
      <c r="D1261" s="140" t="str">
        <f>申込一覧表!AR45</f>
        <v/>
      </c>
      <c r="E1261" s="137">
        <v>0</v>
      </c>
      <c r="F1261" s="137">
        <v>0</v>
      </c>
      <c r="G1261" s="140" t="str">
        <f>申込一覧表!CD45</f>
        <v>999:99.99</v>
      </c>
    </row>
    <row r="1262" spans="1:7" x14ac:dyDescent="0.15">
      <c r="A1262" s="140" t="str">
        <f>IF(申込一覧表!AF46="","",申込一覧表!AO46)</f>
        <v/>
      </c>
      <c r="B1262" s="140" t="str">
        <f>申込一覧表!BG46</f>
        <v/>
      </c>
      <c r="C1262" s="140" t="str">
        <f>申込一覧表!BR46</f>
        <v/>
      </c>
      <c r="D1262" s="140" t="str">
        <f>申込一覧表!AR46</f>
        <v/>
      </c>
      <c r="E1262" s="137">
        <v>0</v>
      </c>
      <c r="F1262" s="137">
        <v>0</v>
      </c>
      <c r="G1262" s="140" t="str">
        <f>申込一覧表!CD46</f>
        <v>999:99.99</v>
      </c>
    </row>
    <row r="1263" spans="1:7" x14ac:dyDescent="0.15">
      <c r="A1263" s="140" t="str">
        <f>IF(申込一覧表!AF47="","",申込一覧表!AO47)</f>
        <v/>
      </c>
      <c r="B1263" s="140" t="str">
        <f>申込一覧表!BG47</f>
        <v/>
      </c>
      <c r="C1263" s="140" t="str">
        <f>申込一覧表!BR47</f>
        <v/>
      </c>
      <c r="D1263" s="140" t="str">
        <f>申込一覧表!AR47</f>
        <v/>
      </c>
      <c r="E1263" s="137">
        <v>0</v>
      </c>
      <c r="F1263" s="137">
        <v>0</v>
      </c>
      <c r="G1263" s="140" t="str">
        <f>申込一覧表!CD47</f>
        <v>999:99.99</v>
      </c>
    </row>
    <row r="1264" spans="1:7" x14ac:dyDescent="0.15">
      <c r="A1264" s="140" t="str">
        <f>IF(申込一覧表!AF48="","",申込一覧表!AO48)</f>
        <v/>
      </c>
      <c r="B1264" s="140" t="str">
        <f>申込一覧表!BG48</f>
        <v/>
      </c>
      <c r="C1264" s="140" t="str">
        <f>申込一覧表!BR48</f>
        <v/>
      </c>
      <c r="D1264" s="140" t="str">
        <f>申込一覧表!AR48</f>
        <v/>
      </c>
      <c r="E1264" s="137">
        <v>0</v>
      </c>
      <c r="F1264" s="137">
        <v>0</v>
      </c>
      <c r="G1264" s="140" t="str">
        <f>申込一覧表!CD48</f>
        <v>999:99.99</v>
      </c>
    </row>
    <row r="1265" spans="1:7" x14ac:dyDescent="0.15">
      <c r="A1265" s="140" t="str">
        <f>IF(申込一覧表!AF49="","",申込一覧表!AO49)</f>
        <v/>
      </c>
      <c r="B1265" s="140" t="str">
        <f>申込一覧表!BG49</f>
        <v/>
      </c>
      <c r="C1265" s="140" t="str">
        <f>申込一覧表!BR49</f>
        <v/>
      </c>
      <c r="D1265" s="140" t="str">
        <f>申込一覧表!AR49</f>
        <v/>
      </c>
      <c r="E1265" s="137">
        <v>0</v>
      </c>
      <c r="F1265" s="137">
        <v>0</v>
      </c>
      <c r="G1265" s="140" t="str">
        <f>申込一覧表!CD49</f>
        <v>999:99.99</v>
      </c>
    </row>
    <row r="1266" spans="1:7" x14ac:dyDescent="0.15">
      <c r="A1266" s="140" t="str">
        <f>IF(申込一覧表!AF50="","",申込一覧表!AO50)</f>
        <v/>
      </c>
      <c r="B1266" s="140" t="str">
        <f>申込一覧表!BG50</f>
        <v/>
      </c>
      <c r="C1266" s="140" t="str">
        <f>申込一覧表!BR50</f>
        <v/>
      </c>
      <c r="D1266" s="140" t="str">
        <f>申込一覧表!AR50</f>
        <v/>
      </c>
      <c r="E1266" s="137">
        <v>0</v>
      </c>
      <c r="F1266" s="137">
        <v>0</v>
      </c>
      <c r="G1266" s="140" t="str">
        <f>申込一覧表!CD50</f>
        <v>999:99.99</v>
      </c>
    </row>
    <row r="1267" spans="1:7" x14ac:dyDescent="0.15">
      <c r="A1267" s="140" t="str">
        <f>IF(申込一覧表!AF51="","",申込一覧表!AO51)</f>
        <v/>
      </c>
      <c r="B1267" s="140" t="str">
        <f>申込一覧表!BG51</f>
        <v/>
      </c>
      <c r="C1267" s="140" t="str">
        <f>申込一覧表!BR51</f>
        <v/>
      </c>
      <c r="D1267" s="140" t="str">
        <f>申込一覧表!AR51</f>
        <v/>
      </c>
      <c r="E1267" s="137">
        <v>0</v>
      </c>
      <c r="F1267" s="137">
        <v>0</v>
      </c>
      <c r="G1267" s="140" t="str">
        <f>申込一覧表!CD51</f>
        <v>999:99.99</v>
      </c>
    </row>
    <row r="1268" spans="1:7" x14ac:dyDescent="0.15">
      <c r="A1268" s="140" t="str">
        <f>IF(申込一覧表!AF52="","",申込一覧表!AO52)</f>
        <v/>
      </c>
      <c r="B1268" s="140" t="str">
        <f>申込一覧表!BG52</f>
        <v/>
      </c>
      <c r="C1268" s="140" t="str">
        <f>申込一覧表!BR52</f>
        <v/>
      </c>
      <c r="D1268" s="140" t="str">
        <f>申込一覧表!AR52</f>
        <v/>
      </c>
      <c r="E1268" s="137">
        <v>0</v>
      </c>
      <c r="F1268" s="137">
        <v>0</v>
      </c>
      <c r="G1268" s="140" t="str">
        <f>申込一覧表!CD52</f>
        <v>999:99.99</v>
      </c>
    </row>
    <row r="1269" spans="1:7" x14ac:dyDescent="0.15">
      <c r="A1269" s="140" t="str">
        <f>IF(申込一覧表!AF53="","",申込一覧表!AO53)</f>
        <v/>
      </c>
      <c r="B1269" s="140" t="str">
        <f>申込一覧表!BG53</f>
        <v/>
      </c>
      <c r="C1269" s="140" t="str">
        <f>申込一覧表!BR53</f>
        <v/>
      </c>
      <c r="D1269" s="140" t="str">
        <f>申込一覧表!AR53</f>
        <v/>
      </c>
      <c r="E1269" s="137">
        <v>0</v>
      </c>
      <c r="F1269" s="137">
        <v>0</v>
      </c>
      <c r="G1269" s="140" t="str">
        <f>申込一覧表!CD53</f>
        <v>999:99.99</v>
      </c>
    </row>
    <row r="1270" spans="1:7" x14ac:dyDescent="0.15">
      <c r="A1270" s="140" t="str">
        <f>IF(申込一覧表!AF54="","",申込一覧表!AO54)</f>
        <v/>
      </c>
      <c r="B1270" s="140" t="str">
        <f>申込一覧表!BG54</f>
        <v/>
      </c>
      <c r="C1270" s="140" t="str">
        <f>申込一覧表!BR54</f>
        <v/>
      </c>
      <c r="D1270" s="140" t="str">
        <f>申込一覧表!AR54</f>
        <v/>
      </c>
      <c r="E1270" s="137">
        <v>0</v>
      </c>
      <c r="F1270" s="137">
        <v>0</v>
      </c>
      <c r="G1270" s="140" t="str">
        <f>申込一覧表!CD54</f>
        <v>999:99.99</v>
      </c>
    </row>
    <row r="1271" spans="1:7" x14ac:dyDescent="0.15">
      <c r="A1271" s="140" t="str">
        <f>IF(申込一覧表!AF55="","",申込一覧表!AO55)</f>
        <v/>
      </c>
      <c r="B1271" s="140" t="str">
        <f>申込一覧表!BG55</f>
        <v/>
      </c>
      <c r="C1271" s="140" t="str">
        <f>申込一覧表!BR55</f>
        <v/>
      </c>
      <c r="D1271" s="140" t="str">
        <f>申込一覧表!AR55</f>
        <v/>
      </c>
      <c r="E1271" s="137">
        <v>0</v>
      </c>
      <c r="F1271" s="137">
        <v>0</v>
      </c>
      <c r="G1271" s="140" t="str">
        <f>申込一覧表!CD55</f>
        <v>999:99.99</v>
      </c>
    </row>
    <row r="1272" spans="1:7" x14ac:dyDescent="0.15">
      <c r="A1272" s="140" t="str">
        <f>IF(申込一覧表!AF56="","",申込一覧表!AO56)</f>
        <v/>
      </c>
      <c r="B1272" s="140" t="str">
        <f>申込一覧表!BG56</f>
        <v/>
      </c>
      <c r="C1272" s="140" t="str">
        <f>申込一覧表!BR56</f>
        <v/>
      </c>
      <c r="D1272" s="140" t="str">
        <f>申込一覧表!AR56</f>
        <v/>
      </c>
      <c r="E1272" s="137">
        <v>0</v>
      </c>
      <c r="F1272" s="137">
        <v>0</v>
      </c>
      <c r="G1272" s="140" t="str">
        <f>申込一覧表!CD56</f>
        <v>999:99.99</v>
      </c>
    </row>
    <row r="1273" spans="1:7" x14ac:dyDescent="0.15">
      <c r="A1273" s="140" t="str">
        <f>IF(申込一覧表!AF57="","",申込一覧表!AO57)</f>
        <v/>
      </c>
      <c r="B1273" s="140" t="str">
        <f>申込一覧表!BG57</f>
        <v/>
      </c>
      <c r="C1273" s="140" t="str">
        <f>申込一覧表!BR57</f>
        <v/>
      </c>
      <c r="D1273" s="140" t="str">
        <f>申込一覧表!AR57</f>
        <v/>
      </c>
      <c r="E1273" s="137">
        <v>0</v>
      </c>
      <c r="F1273" s="137">
        <v>0</v>
      </c>
      <c r="G1273" s="140" t="str">
        <f>申込一覧表!CD57</f>
        <v>999:99.99</v>
      </c>
    </row>
    <row r="1274" spans="1:7" x14ac:dyDescent="0.15">
      <c r="A1274" s="140" t="str">
        <f>IF(申込一覧表!AF58="","",申込一覧表!AO58)</f>
        <v/>
      </c>
      <c r="B1274" s="140" t="str">
        <f>申込一覧表!BG58</f>
        <v/>
      </c>
      <c r="C1274" s="140" t="str">
        <f>申込一覧表!BR58</f>
        <v/>
      </c>
      <c r="D1274" s="140" t="str">
        <f>申込一覧表!AR58</f>
        <v/>
      </c>
      <c r="E1274" s="137">
        <v>0</v>
      </c>
      <c r="F1274" s="137">
        <v>0</v>
      </c>
      <c r="G1274" s="140" t="str">
        <f>申込一覧表!CD58</f>
        <v>999:99.99</v>
      </c>
    </row>
    <row r="1275" spans="1:7" x14ac:dyDescent="0.15">
      <c r="A1275" s="140" t="str">
        <f>IF(申込一覧表!AF59="","",申込一覧表!AO59)</f>
        <v/>
      </c>
      <c r="B1275" s="140" t="str">
        <f>申込一覧表!BG59</f>
        <v/>
      </c>
      <c r="C1275" s="140" t="str">
        <f>申込一覧表!BR59</f>
        <v/>
      </c>
      <c r="D1275" s="140" t="str">
        <f>申込一覧表!AR59</f>
        <v/>
      </c>
      <c r="E1275" s="137">
        <v>0</v>
      </c>
      <c r="F1275" s="137">
        <v>0</v>
      </c>
      <c r="G1275" s="140" t="str">
        <f>申込一覧表!CD59</f>
        <v>999:99.99</v>
      </c>
    </row>
    <row r="1276" spans="1:7" x14ac:dyDescent="0.15">
      <c r="A1276" s="140" t="str">
        <f>IF(申込一覧表!AF60="","",申込一覧表!AO60)</f>
        <v/>
      </c>
      <c r="B1276" s="140" t="str">
        <f>申込一覧表!BG60</f>
        <v/>
      </c>
      <c r="C1276" s="140" t="str">
        <f>申込一覧表!BR60</f>
        <v/>
      </c>
      <c r="D1276" s="140" t="str">
        <f>申込一覧表!AR60</f>
        <v/>
      </c>
      <c r="E1276" s="137">
        <v>0</v>
      </c>
      <c r="F1276" s="137">
        <v>0</v>
      </c>
      <c r="G1276" s="140" t="str">
        <f>申込一覧表!CD60</f>
        <v>999:99.99</v>
      </c>
    </row>
    <row r="1277" spans="1:7" x14ac:dyDescent="0.15">
      <c r="A1277" s="140" t="str">
        <f>IF(申込一覧表!AF61="","",申込一覧表!AO61)</f>
        <v/>
      </c>
      <c r="B1277" s="140" t="str">
        <f>申込一覧表!BG61</f>
        <v/>
      </c>
      <c r="C1277" s="140" t="str">
        <f>申込一覧表!BR61</f>
        <v/>
      </c>
      <c r="D1277" s="140" t="str">
        <f>申込一覧表!AR61</f>
        <v/>
      </c>
      <c r="E1277" s="137">
        <v>0</v>
      </c>
      <c r="F1277" s="137">
        <v>0</v>
      </c>
      <c r="G1277" s="140" t="str">
        <f>申込一覧表!CD61</f>
        <v>999:99.99</v>
      </c>
    </row>
    <row r="1278" spans="1:7" x14ac:dyDescent="0.15">
      <c r="A1278" s="140" t="str">
        <f>IF(申込一覧表!AF62="","",申込一覧表!AO62)</f>
        <v/>
      </c>
      <c r="B1278" s="140" t="str">
        <f>申込一覧表!BG62</f>
        <v/>
      </c>
      <c r="C1278" s="140" t="str">
        <f>申込一覧表!BR62</f>
        <v/>
      </c>
      <c r="D1278" s="140" t="str">
        <f>申込一覧表!AR62</f>
        <v/>
      </c>
      <c r="E1278" s="137">
        <v>0</v>
      </c>
      <c r="F1278" s="137">
        <v>0</v>
      </c>
      <c r="G1278" s="140" t="str">
        <f>申込一覧表!CD62</f>
        <v>999:99.99</v>
      </c>
    </row>
    <row r="1279" spans="1:7" x14ac:dyDescent="0.15">
      <c r="A1279" s="140" t="str">
        <f>IF(申込一覧表!AF63="","",申込一覧表!AO63)</f>
        <v/>
      </c>
      <c r="B1279" s="140" t="str">
        <f>申込一覧表!BG63</f>
        <v/>
      </c>
      <c r="C1279" s="140" t="str">
        <f>申込一覧表!BR63</f>
        <v/>
      </c>
      <c r="D1279" s="140" t="str">
        <f>申込一覧表!AR63</f>
        <v/>
      </c>
      <c r="E1279" s="137">
        <v>0</v>
      </c>
      <c r="F1279" s="137">
        <v>0</v>
      </c>
      <c r="G1279" s="140" t="str">
        <f>申込一覧表!CD63</f>
        <v>999:99.99</v>
      </c>
    </row>
    <row r="1280" spans="1:7" x14ac:dyDescent="0.15">
      <c r="A1280" s="140" t="str">
        <f>IF(申込一覧表!AF64="","",申込一覧表!AO64)</f>
        <v/>
      </c>
      <c r="B1280" s="140" t="str">
        <f>申込一覧表!BG64</f>
        <v/>
      </c>
      <c r="C1280" s="140" t="str">
        <f>申込一覧表!BR64</f>
        <v/>
      </c>
      <c r="D1280" s="140" t="str">
        <f>申込一覧表!AR64</f>
        <v/>
      </c>
      <c r="E1280" s="137">
        <v>0</v>
      </c>
      <c r="F1280" s="137">
        <v>0</v>
      </c>
      <c r="G1280" s="140" t="str">
        <f>申込一覧表!CD64</f>
        <v>999:99.99</v>
      </c>
    </row>
    <row r="1281" spans="1:7" x14ac:dyDescent="0.15">
      <c r="A1281" s="134" t="str">
        <f>IF(申込一覧表!AF65="","",申込一覧表!AO65)</f>
        <v/>
      </c>
      <c r="B1281" s="134" t="str">
        <f>申込一覧表!BG65</f>
        <v/>
      </c>
      <c r="C1281" s="134" t="str">
        <f>申込一覧表!BR65</f>
        <v/>
      </c>
      <c r="D1281" s="134" t="str">
        <f>申込一覧表!AR65</f>
        <v/>
      </c>
      <c r="E1281" s="138">
        <v>0</v>
      </c>
      <c r="F1281" s="138">
        <v>0</v>
      </c>
      <c r="G1281" s="134" t="str">
        <f>申込一覧表!CD65</f>
        <v>999:99.99</v>
      </c>
    </row>
    <row r="1282" spans="1:7" x14ac:dyDescent="0.15">
      <c r="B1282" s="140"/>
      <c r="C1282" s="140"/>
      <c r="D1282" s="140"/>
      <c r="E1282" s="137"/>
      <c r="F1282" s="137"/>
    </row>
    <row r="1283" spans="1:7" x14ac:dyDescent="0.15">
      <c r="A1283" s="134"/>
      <c r="B1283" s="134"/>
      <c r="C1283" s="134"/>
      <c r="D1283" s="134"/>
      <c r="E1283" s="138"/>
      <c r="F1283" s="138"/>
      <c r="G1283" s="134"/>
    </row>
    <row r="1284" spans="1:7" x14ac:dyDescent="0.15">
      <c r="A1284" s="141" t="str">
        <f>IF(申込一覧表!AF68="","",申込一覧表!AO68)</f>
        <v/>
      </c>
      <c r="B1284" s="140" t="str">
        <f>申込一覧表!BG68</f>
        <v/>
      </c>
      <c r="C1284" s="140" t="str">
        <f>申込一覧表!BR68</f>
        <v/>
      </c>
      <c r="D1284" s="140" t="str">
        <f>申込一覧表!AR68</f>
        <v/>
      </c>
      <c r="E1284" s="137">
        <v>0</v>
      </c>
      <c r="F1284" s="137">
        <v>5</v>
      </c>
      <c r="G1284" t="str">
        <f>申込一覧表!CD68</f>
        <v>999:99.99</v>
      </c>
    </row>
    <row r="1285" spans="1:7" x14ac:dyDescent="0.15">
      <c r="A1285" s="140" t="str">
        <f>IF(申込一覧表!AF69="","",申込一覧表!AO69)</f>
        <v/>
      </c>
      <c r="B1285" s="140" t="str">
        <f>申込一覧表!BG69</f>
        <v/>
      </c>
      <c r="C1285" s="140" t="str">
        <f>申込一覧表!BR69</f>
        <v/>
      </c>
      <c r="D1285" s="140" t="str">
        <f>申込一覧表!AR69</f>
        <v/>
      </c>
      <c r="E1285" s="137">
        <v>0</v>
      </c>
      <c r="F1285" s="137">
        <v>5</v>
      </c>
      <c r="G1285" s="140" t="str">
        <f>申込一覧表!CD69</f>
        <v>999:99.99</v>
      </c>
    </row>
    <row r="1286" spans="1:7" x14ac:dyDescent="0.15">
      <c r="A1286" s="140" t="str">
        <f>IF(申込一覧表!AF70="","",申込一覧表!AO70)</f>
        <v/>
      </c>
      <c r="B1286" s="140" t="str">
        <f>申込一覧表!BG70</f>
        <v/>
      </c>
      <c r="C1286" s="140" t="str">
        <f>申込一覧表!BR70</f>
        <v/>
      </c>
      <c r="D1286" s="140" t="str">
        <f>申込一覧表!AR70</f>
        <v/>
      </c>
      <c r="E1286" s="137">
        <v>0</v>
      </c>
      <c r="F1286" s="137">
        <v>5</v>
      </c>
      <c r="G1286" s="140" t="str">
        <f>申込一覧表!CD70</f>
        <v>999:99.99</v>
      </c>
    </row>
    <row r="1287" spans="1:7" x14ac:dyDescent="0.15">
      <c r="A1287" s="140" t="str">
        <f>IF(申込一覧表!AF71="","",申込一覧表!AO71)</f>
        <v/>
      </c>
      <c r="B1287" s="140" t="str">
        <f>申込一覧表!BG71</f>
        <v/>
      </c>
      <c r="C1287" s="140" t="str">
        <f>申込一覧表!BR71</f>
        <v/>
      </c>
      <c r="D1287" s="140" t="str">
        <f>申込一覧表!AR71</f>
        <v/>
      </c>
      <c r="E1287" s="137">
        <v>0</v>
      </c>
      <c r="F1287" s="137">
        <v>5</v>
      </c>
      <c r="G1287" s="140" t="str">
        <f>申込一覧表!CD71</f>
        <v>999:99.99</v>
      </c>
    </row>
    <row r="1288" spans="1:7" x14ac:dyDescent="0.15">
      <c r="A1288" s="140" t="str">
        <f>IF(申込一覧表!AF72="","",申込一覧表!AO72)</f>
        <v/>
      </c>
      <c r="B1288" s="140" t="str">
        <f>申込一覧表!BG72</f>
        <v/>
      </c>
      <c r="C1288" s="140" t="str">
        <f>申込一覧表!BR72</f>
        <v/>
      </c>
      <c r="D1288" s="140" t="str">
        <f>申込一覧表!AR72</f>
        <v/>
      </c>
      <c r="E1288" s="137">
        <v>0</v>
      </c>
      <c r="F1288" s="137">
        <v>5</v>
      </c>
      <c r="G1288" s="140" t="str">
        <f>申込一覧表!CD72</f>
        <v>999:99.99</v>
      </c>
    </row>
    <row r="1289" spans="1:7" x14ac:dyDescent="0.15">
      <c r="A1289" s="140" t="str">
        <f>IF(申込一覧表!AF73="","",申込一覧表!AO73)</f>
        <v/>
      </c>
      <c r="B1289" s="140" t="str">
        <f>申込一覧表!BG73</f>
        <v/>
      </c>
      <c r="C1289" s="140" t="str">
        <f>申込一覧表!BR73</f>
        <v/>
      </c>
      <c r="D1289" s="140" t="str">
        <f>申込一覧表!AR73</f>
        <v/>
      </c>
      <c r="E1289" s="137">
        <v>0</v>
      </c>
      <c r="F1289" s="137">
        <v>5</v>
      </c>
      <c r="G1289" s="140" t="str">
        <f>申込一覧表!CD73</f>
        <v>999:99.99</v>
      </c>
    </row>
    <row r="1290" spans="1:7" x14ac:dyDescent="0.15">
      <c r="A1290" s="140" t="str">
        <f>IF(申込一覧表!AF74="","",申込一覧表!AO74)</f>
        <v/>
      </c>
      <c r="B1290" s="140" t="str">
        <f>申込一覧表!BG74</f>
        <v/>
      </c>
      <c r="C1290" s="140" t="str">
        <f>申込一覧表!BR74</f>
        <v/>
      </c>
      <c r="D1290" s="140" t="str">
        <f>申込一覧表!AR74</f>
        <v/>
      </c>
      <c r="E1290" s="137">
        <v>0</v>
      </c>
      <c r="F1290" s="137">
        <v>5</v>
      </c>
      <c r="G1290" s="140" t="str">
        <f>申込一覧表!CD74</f>
        <v>999:99.99</v>
      </c>
    </row>
    <row r="1291" spans="1:7" x14ac:dyDescent="0.15">
      <c r="A1291" s="140" t="str">
        <f>IF(申込一覧表!AF75="","",申込一覧表!AO75)</f>
        <v/>
      </c>
      <c r="B1291" s="140" t="str">
        <f>申込一覧表!BG75</f>
        <v/>
      </c>
      <c r="C1291" s="140" t="str">
        <f>申込一覧表!BR75</f>
        <v/>
      </c>
      <c r="D1291" s="140" t="str">
        <f>申込一覧表!AR75</f>
        <v/>
      </c>
      <c r="E1291" s="137">
        <v>0</v>
      </c>
      <c r="F1291" s="137">
        <v>5</v>
      </c>
      <c r="G1291" s="140" t="str">
        <f>申込一覧表!CD75</f>
        <v>999:99.99</v>
      </c>
    </row>
    <row r="1292" spans="1:7" x14ac:dyDescent="0.15">
      <c r="A1292" s="140" t="str">
        <f>IF(申込一覧表!AF76="","",申込一覧表!AO76)</f>
        <v/>
      </c>
      <c r="B1292" s="140" t="str">
        <f>申込一覧表!BG76</f>
        <v/>
      </c>
      <c r="C1292" s="140" t="str">
        <f>申込一覧表!BR76</f>
        <v/>
      </c>
      <c r="D1292" s="140" t="str">
        <f>申込一覧表!AR76</f>
        <v/>
      </c>
      <c r="E1292" s="137">
        <v>0</v>
      </c>
      <c r="F1292" s="137">
        <v>5</v>
      </c>
      <c r="G1292" s="140" t="str">
        <f>申込一覧表!CD76</f>
        <v>999:99.99</v>
      </c>
    </row>
    <row r="1293" spans="1:7" x14ac:dyDescent="0.15">
      <c r="A1293" s="140" t="str">
        <f>IF(申込一覧表!AF77="","",申込一覧表!AO77)</f>
        <v/>
      </c>
      <c r="B1293" s="140" t="str">
        <f>申込一覧表!BG77</f>
        <v/>
      </c>
      <c r="C1293" s="140" t="str">
        <f>申込一覧表!BR77</f>
        <v/>
      </c>
      <c r="D1293" s="140" t="str">
        <f>申込一覧表!AR77</f>
        <v/>
      </c>
      <c r="E1293" s="137">
        <v>0</v>
      </c>
      <c r="F1293" s="137">
        <v>5</v>
      </c>
      <c r="G1293" s="140" t="str">
        <f>申込一覧表!CD77</f>
        <v>999:99.99</v>
      </c>
    </row>
    <row r="1294" spans="1:7" x14ac:dyDescent="0.15">
      <c r="A1294" s="140" t="str">
        <f>IF(申込一覧表!AF78="","",申込一覧表!AO78)</f>
        <v/>
      </c>
      <c r="B1294" s="140" t="str">
        <f>申込一覧表!BG78</f>
        <v/>
      </c>
      <c r="C1294" s="140" t="str">
        <f>申込一覧表!BR78</f>
        <v/>
      </c>
      <c r="D1294" s="140" t="str">
        <f>申込一覧表!AR78</f>
        <v/>
      </c>
      <c r="E1294" s="137">
        <v>0</v>
      </c>
      <c r="F1294" s="137">
        <v>5</v>
      </c>
      <c r="G1294" s="140" t="str">
        <f>申込一覧表!CD78</f>
        <v>999:99.99</v>
      </c>
    </row>
    <row r="1295" spans="1:7" x14ac:dyDescent="0.15">
      <c r="A1295" s="140" t="str">
        <f>IF(申込一覧表!AF79="","",申込一覧表!AO79)</f>
        <v/>
      </c>
      <c r="B1295" s="140" t="str">
        <f>申込一覧表!BG79</f>
        <v/>
      </c>
      <c r="C1295" s="140" t="str">
        <f>申込一覧表!BR79</f>
        <v/>
      </c>
      <c r="D1295" s="140" t="str">
        <f>申込一覧表!AR79</f>
        <v/>
      </c>
      <c r="E1295" s="137">
        <v>0</v>
      </c>
      <c r="F1295" s="137">
        <v>5</v>
      </c>
      <c r="G1295" s="140" t="str">
        <f>申込一覧表!CD79</f>
        <v>999:99.99</v>
      </c>
    </row>
    <row r="1296" spans="1:7" x14ac:dyDescent="0.15">
      <c r="A1296" s="140" t="str">
        <f>IF(申込一覧表!AF80="","",申込一覧表!AO80)</f>
        <v/>
      </c>
      <c r="B1296" s="140" t="str">
        <f>申込一覧表!BG80</f>
        <v/>
      </c>
      <c r="C1296" s="140" t="str">
        <f>申込一覧表!BR80</f>
        <v/>
      </c>
      <c r="D1296" s="140" t="str">
        <f>申込一覧表!AR80</f>
        <v/>
      </c>
      <c r="E1296" s="137">
        <v>0</v>
      </c>
      <c r="F1296" s="137">
        <v>5</v>
      </c>
      <c r="G1296" s="140" t="str">
        <f>申込一覧表!CD80</f>
        <v>999:99.99</v>
      </c>
    </row>
    <row r="1297" spans="1:7" x14ac:dyDescent="0.15">
      <c r="A1297" s="140" t="str">
        <f>IF(申込一覧表!AF81="","",申込一覧表!AO81)</f>
        <v/>
      </c>
      <c r="B1297" s="140" t="str">
        <f>申込一覧表!BG81</f>
        <v/>
      </c>
      <c r="C1297" s="140" t="str">
        <f>申込一覧表!BR81</f>
        <v/>
      </c>
      <c r="D1297" s="140" t="str">
        <f>申込一覧表!AR81</f>
        <v/>
      </c>
      <c r="E1297" s="137">
        <v>0</v>
      </c>
      <c r="F1297" s="137">
        <v>5</v>
      </c>
      <c r="G1297" s="140" t="str">
        <f>申込一覧表!CD81</f>
        <v>999:99.99</v>
      </c>
    </row>
    <row r="1298" spans="1:7" x14ac:dyDescent="0.15">
      <c r="A1298" s="140" t="str">
        <f>IF(申込一覧表!AF82="","",申込一覧表!AO82)</f>
        <v/>
      </c>
      <c r="B1298" s="140" t="str">
        <f>申込一覧表!BG82</f>
        <v/>
      </c>
      <c r="C1298" s="140" t="str">
        <f>申込一覧表!BR82</f>
        <v/>
      </c>
      <c r="D1298" s="140" t="str">
        <f>申込一覧表!AR82</f>
        <v/>
      </c>
      <c r="E1298" s="137">
        <v>0</v>
      </c>
      <c r="F1298" s="137">
        <v>5</v>
      </c>
      <c r="G1298" s="140" t="str">
        <f>申込一覧表!CD82</f>
        <v>999:99.99</v>
      </c>
    </row>
    <row r="1299" spans="1:7" x14ac:dyDescent="0.15">
      <c r="A1299" s="140" t="str">
        <f>IF(申込一覧表!AF83="","",申込一覧表!AO83)</f>
        <v/>
      </c>
      <c r="B1299" s="140" t="str">
        <f>申込一覧表!BG83</f>
        <v/>
      </c>
      <c r="C1299" s="140" t="str">
        <f>申込一覧表!BR83</f>
        <v/>
      </c>
      <c r="D1299" s="140" t="str">
        <f>申込一覧表!AR83</f>
        <v/>
      </c>
      <c r="E1299" s="137">
        <v>0</v>
      </c>
      <c r="F1299" s="137">
        <v>5</v>
      </c>
      <c r="G1299" s="140" t="str">
        <f>申込一覧表!CD83</f>
        <v>999:99.99</v>
      </c>
    </row>
    <row r="1300" spans="1:7" x14ac:dyDescent="0.15">
      <c r="A1300" s="140" t="str">
        <f>IF(申込一覧表!AF84="","",申込一覧表!AO84)</f>
        <v/>
      </c>
      <c r="B1300" s="140" t="str">
        <f>申込一覧表!BG84</f>
        <v/>
      </c>
      <c r="C1300" s="140" t="str">
        <f>申込一覧表!BR84</f>
        <v/>
      </c>
      <c r="D1300" s="140" t="str">
        <f>申込一覧表!AR84</f>
        <v/>
      </c>
      <c r="E1300" s="137">
        <v>0</v>
      </c>
      <c r="F1300" s="137">
        <v>5</v>
      </c>
      <c r="G1300" s="140" t="str">
        <f>申込一覧表!CD84</f>
        <v>999:99.99</v>
      </c>
    </row>
    <row r="1301" spans="1:7" x14ac:dyDescent="0.15">
      <c r="A1301" s="140" t="str">
        <f>IF(申込一覧表!AF85="","",申込一覧表!AO85)</f>
        <v/>
      </c>
      <c r="B1301" s="140" t="str">
        <f>申込一覧表!BG85</f>
        <v/>
      </c>
      <c r="C1301" s="140" t="str">
        <f>申込一覧表!BR85</f>
        <v/>
      </c>
      <c r="D1301" s="140" t="str">
        <f>申込一覧表!AR85</f>
        <v/>
      </c>
      <c r="E1301" s="137">
        <v>0</v>
      </c>
      <c r="F1301" s="137">
        <v>5</v>
      </c>
      <c r="G1301" s="140" t="str">
        <f>申込一覧表!CD85</f>
        <v>999:99.99</v>
      </c>
    </row>
    <row r="1302" spans="1:7" x14ac:dyDescent="0.15">
      <c r="A1302" s="140" t="str">
        <f>IF(申込一覧表!AF86="","",申込一覧表!AO86)</f>
        <v/>
      </c>
      <c r="B1302" s="140" t="str">
        <f>申込一覧表!BG86</f>
        <v/>
      </c>
      <c r="C1302" s="140" t="str">
        <f>申込一覧表!BR86</f>
        <v/>
      </c>
      <c r="D1302" s="140" t="str">
        <f>申込一覧表!AR86</f>
        <v/>
      </c>
      <c r="E1302" s="137">
        <v>0</v>
      </c>
      <c r="F1302" s="137">
        <v>5</v>
      </c>
      <c r="G1302" s="140" t="str">
        <f>申込一覧表!CD86</f>
        <v>999:99.99</v>
      </c>
    </row>
    <row r="1303" spans="1:7" x14ac:dyDescent="0.15">
      <c r="A1303" s="140" t="str">
        <f>IF(申込一覧表!AF87="","",申込一覧表!AO87)</f>
        <v/>
      </c>
      <c r="B1303" s="140" t="str">
        <f>申込一覧表!BG87</f>
        <v/>
      </c>
      <c r="C1303" s="140" t="str">
        <f>申込一覧表!BR87</f>
        <v/>
      </c>
      <c r="D1303" s="140" t="str">
        <f>申込一覧表!AR87</f>
        <v/>
      </c>
      <c r="E1303" s="137">
        <v>0</v>
      </c>
      <c r="F1303" s="137">
        <v>5</v>
      </c>
      <c r="G1303" s="140" t="str">
        <f>申込一覧表!CD87</f>
        <v>999:99.99</v>
      </c>
    </row>
    <row r="1304" spans="1:7" x14ac:dyDescent="0.15">
      <c r="A1304" s="140" t="str">
        <f>IF(申込一覧表!AF88="","",申込一覧表!AO88)</f>
        <v/>
      </c>
      <c r="B1304" s="140" t="str">
        <f>申込一覧表!BG88</f>
        <v/>
      </c>
      <c r="C1304" s="140" t="str">
        <f>申込一覧表!BR88</f>
        <v/>
      </c>
      <c r="D1304" s="140" t="str">
        <f>申込一覧表!AR88</f>
        <v/>
      </c>
      <c r="E1304" s="137">
        <v>0</v>
      </c>
      <c r="F1304" s="137">
        <v>5</v>
      </c>
      <c r="G1304" s="140" t="str">
        <f>申込一覧表!CD88</f>
        <v>999:99.99</v>
      </c>
    </row>
    <row r="1305" spans="1:7" x14ac:dyDescent="0.15">
      <c r="A1305" s="140" t="str">
        <f>IF(申込一覧表!AF89="","",申込一覧表!AO89)</f>
        <v/>
      </c>
      <c r="B1305" s="140" t="str">
        <f>申込一覧表!BG89</f>
        <v/>
      </c>
      <c r="C1305" s="140" t="str">
        <f>申込一覧表!BR89</f>
        <v/>
      </c>
      <c r="D1305" s="140" t="str">
        <f>申込一覧表!AR89</f>
        <v/>
      </c>
      <c r="E1305" s="137">
        <v>0</v>
      </c>
      <c r="F1305" s="137">
        <v>5</v>
      </c>
      <c r="G1305" s="140" t="str">
        <f>申込一覧表!CD89</f>
        <v>999:99.99</v>
      </c>
    </row>
    <row r="1306" spans="1:7" x14ac:dyDescent="0.15">
      <c r="A1306" s="140" t="str">
        <f>IF(申込一覧表!AF90="","",申込一覧表!AO90)</f>
        <v/>
      </c>
      <c r="B1306" s="140" t="str">
        <f>申込一覧表!BG90</f>
        <v/>
      </c>
      <c r="C1306" s="140" t="str">
        <f>申込一覧表!BR90</f>
        <v/>
      </c>
      <c r="D1306" s="140" t="str">
        <f>申込一覧表!AR90</f>
        <v/>
      </c>
      <c r="E1306" s="137">
        <v>0</v>
      </c>
      <c r="F1306" s="137">
        <v>5</v>
      </c>
      <c r="G1306" s="140" t="str">
        <f>申込一覧表!CD90</f>
        <v>999:99.99</v>
      </c>
    </row>
    <row r="1307" spans="1:7" x14ac:dyDescent="0.15">
      <c r="A1307" s="140" t="str">
        <f>IF(申込一覧表!AF91="","",申込一覧表!AO91)</f>
        <v/>
      </c>
      <c r="B1307" s="140" t="str">
        <f>申込一覧表!BG91</f>
        <v/>
      </c>
      <c r="C1307" s="140" t="str">
        <f>申込一覧表!BR91</f>
        <v/>
      </c>
      <c r="D1307" s="140" t="str">
        <f>申込一覧表!AR91</f>
        <v/>
      </c>
      <c r="E1307" s="137">
        <v>0</v>
      </c>
      <c r="F1307" s="137">
        <v>5</v>
      </c>
      <c r="G1307" s="140" t="str">
        <f>申込一覧表!CD91</f>
        <v>999:99.99</v>
      </c>
    </row>
    <row r="1308" spans="1:7" x14ac:dyDescent="0.15">
      <c r="A1308" s="140" t="str">
        <f>IF(申込一覧表!AF92="","",申込一覧表!AO92)</f>
        <v/>
      </c>
      <c r="B1308" s="140" t="str">
        <f>申込一覧表!BG92</f>
        <v/>
      </c>
      <c r="C1308" s="140" t="str">
        <f>申込一覧表!BR92</f>
        <v/>
      </c>
      <c r="D1308" s="140" t="str">
        <f>申込一覧表!AR92</f>
        <v/>
      </c>
      <c r="E1308" s="137">
        <v>0</v>
      </c>
      <c r="F1308" s="137">
        <v>5</v>
      </c>
      <c r="G1308" s="140" t="str">
        <f>申込一覧表!CD92</f>
        <v>999:99.99</v>
      </c>
    </row>
    <row r="1309" spans="1:7" x14ac:dyDescent="0.15">
      <c r="A1309" s="140" t="str">
        <f>IF(申込一覧表!AF93="","",申込一覧表!AO93)</f>
        <v/>
      </c>
      <c r="B1309" s="140" t="str">
        <f>申込一覧表!BG93</f>
        <v/>
      </c>
      <c r="C1309" s="140" t="str">
        <f>申込一覧表!BR93</f>
        <v/>
      </c>
      <c r="D1309" s="140" t="str">
        <f>申込一覧表!AR93</f>
        <v/>
      </c>
      <c r="E1309" s="137">
        <v>0</v>
      </c>
      <c r="F1309" s="137">
        <v>5</v>
      </c>
      <c r="G1309" s="140" t="str">
        <f>申込一覧表!CD93</f>
        <v>999:99.99</v>
      </c>
    </row>
    <row r="1310" spans="1:7" x14ac:dyDescent="0.15">
      <c r="A1310" s="140" t="str">
        <f>IF(申込一覧表!AF94="","",申込一覧表!AO94)</f>
        <v/>
      </c>
      <c r="B1310" s="140" t="str">
        <f>申込一覧表!BG94</f>
        <v/>
      </c>
      <c r="C1310" s="140" t="str">
        <f>申込一覧表!BR94</f>
        <v/>
      </c>
      <c r="D1310" s="140" t="str">
        <f>申込一覧表!AR94</f>
        <v/>
      </c>
      <c r="E1310" s="137">
        <v>0</v>
      </c>
      <c r="F1310" s="137">
        <v>5</v>
      </c>
      <c r="G1310" s="140" t="str">
        <f>申込一覧表!CD94</f>
        <v>999:99.99</v>
      </c>
    </row>
    <row r="1311" spans="1:7" x14ac:dyDescent="0.15">
      <c r="A1311" s="140" t="str">
        <f>IF(申込一覧表!AF95="","",申込一覧表!AO95)</f>
        <v/>
      </c>
      <c r="B1311" s="140" t="str">
        <f>申込一覧表!BG95</f>
        <v/>
      </c>
      <c r="C1311" s="140" t="str">
        <f>申込一覧表!BR95</f>
        <v/>
      </c>
      <c r="D1311" s="140" t="str">
        <f>申込一覧表!AR95</f>
        <v/>
      </c>
      <c r="E1311" s="137">
        <v>0</v>
      </c>
      <c r="F1311" s="137">
        <v>5</v>
      </c>
      <c r="G1311" s="140" t="str">
        <f>申込一覧表!CD95</f>
        <v>999:99.99</v>
      </c>
    </row>
    <row r="1312" spans="1:7" x14ac:dyDescent="0.15">
      <c r="A1312" s="140" t="str">
        <f>IF(申込一覧表!AF96="","",申込一覧表!AO96)</f>
        <v/>
      </c>
      <c r="B1312" s="140" t="str">
        <f>申込一覧表!BG96</f>
        <v/>
      </c>
      <c r="C1312" s="140" t="str">
        <f>申込一覧表!BR96</f>
        <v/>
      </c>
      <c r="D1312" s="140" t="str">
        <f>申込一覧表!AR96</f>
        <v/>
      </c>
      <c r="E1312" s="137">
        <v>0</v>
      </c>
      <c r="F1312" s="137">
        <v>5</v>
      </c>
      <c r="G1312" s="140" t="str">
        <f>申込一覧表!CD96</f>
        <v>999:99.99</v>
      </c>
    </row>
    <row r="1313" spans="1:7" x14ac:dyDescent="0.15">
      <c r="A1313" s="140" t="str">
        <f>IF(申込一覧表!AF97="","",申込一覧表!AO97)</f>
        <v/>
      </c>
      <c r="B1313" s="140" t="str">
        <f>申込一覧表!BG97</f>
        <v/>
      </c>
      <c r="C1313" s="140" t="str">
        <f>申込一覧表!BR97</f>
        <v/>
      </c>
      <c r="D1313" s="140" t="str">
        <f>申込一覧表!AR97</f>
        <v/>
      </c>
      <c r="E1313" s="137">
        <v>0</v>
      </c>
      <c r="F1313" s="137">
        <v>5</v>
      </c>
      <c r="G1313" s="140" t="str">
        <f>申込一覧表!CD97</f>
        <v>999:99.99</v>
      </c>
    </row>
    <row r="1314" spans="1:7" x14ac:dyDescent="0.15">
      <c r="A1314" s="140" t="str">
        <f>IF(申込一覧表!AF98="","",申込一覧表!AO98)</f>
        <v/>
      </c>
      <c r="B1314" s="140" t="str">
        <f>申込一覧表!BG98</f>
        <v/>
      </c>
      <c r="C1314" s="140" t="str">
        <f>申込一覧表!BR98</f>
        <v/>
      </c>
      <c r="D1314" s="140" t="str">
        <f>申込一覧表!AR98</f>
        <v/>
      </c>
      <c r="E1314" s="137">
        <v>0</v>
      </c>
      <c r="F1314" s="137">
        <v>5</v>
      </c>
      <c r="G1314" s="140" t="str">
        <f>申込一覧表!CD98</f>
        <v>999:99.99</v>
      </c>
    </row>
    <row r="1315" spans="1:7" x14ac:dyDescent="0.15">
      <c r="A1315" s="140" t="str">
        <f>IF(申込一覧表!AF99="","",申込一覧表!AO99)</f>
        <v/>
      </c>
      <c r="B1315" s="140" t="str">
        <f>申込一覧表!BG99</f>
        <v/>
      </c>
      <c r="C1315" s="140" t="str">
        <f>申込一覧表!BR99</f>
        <v/>
      </c>
      <c r="D1315" s="140" t="str">
        <f>申込一覧表!AR99</f>
        <v/>
      </c>
      <c r="E1315" s="137">
        <v>0</v>
      </c>
      <c r="F1315" s="137">
        <v>5</v>
      </c>
      <c r="G1315" s="140" t="str">
        <f>申込一覧表!CD99</f>
        <v>999:99.99</v>
      </c>
    </row>
    <row r="1316" spans="1:7" x14ac:dyDescent="0.15">
      <c r="A1316" s="140" t="str">
        <f>IF(申込一覧表!AF100="","",申込一覧表!AO100)</f>
        <v/>
      </c>
      <c r="B1316" s="140" t="str">
        <f>申込一覧表!BG100</f>
        <v/>
      </c>
      <c r="C1316" s="140" t="str">
        <f>申込一覧表!BR100</f>
        <v/>
      </c>
      <c r="D1316" s="140" t="str">
        <f>申込一覧表!AR100</f>
        <v/>
      </c>
      <c r="E1316" s="137">
        <v>0</v>
      </c>
      <c r="F1316" s="137">
        <v>5</v>
      </c>
      <c r="G1316" s="140" t="str">
        <f>申込一覧表!CD100</f>
        <v>999:99.99</v>
      </c>
    </row>
    <row r="1317" spans="1:7" x14ac:dyDescent="0.15">
      <c r="A1317" s="140" t="str">
        <f>IF(申込一覧表!AF101="","",申込一覧表!AO101)</f>
        <v/>
      </c>
      <c r="B1317" s="140" t="str">
        <f>申込一覧表!BG101</f>
        <v/>
      </c>
      <c r="C1317" s="140" t="str">
        <f>申込一覧表!BR101</f>
        <v/>
      </c>
      <c r="D1317" s="140" t="str">
        <f>申込一覧表!AR101</f>
        <v/>
      </c>
      <c r="E1317" s="137">
        <v>0</v>
      </c>
      <c r="F1317" s="137">
        <v>5</v>
      </c>
      <c r="G1317" s="140" t="str">
        <f>申込一覧表!CD101</f>
        <v>999:99.99</v>
      </c>
    </row>
    <row r="1318" spans="1:7" x14ac:dyDescent="0.15">
      <c r="A1318" s="140" t="str">
        <f>IF(申込一覧表!AF102="","",申込一覧表!AO102)</f>
        <v/>
      </c>
      <c r="B1318" s="140" t="str">
        <f>申込一覧表!BG102</f>
        <v/>
      </c>
      <c r="C1318" s="140" t="str">
        <f>申込一覧表!BR102</f>
        <v/>
      </c>
      <c r="D1318" s="140" t="str">
        <f>申込一覧表!AR102</f>
        <v/>
      </c>
      <c r="E1318" s="137">
        <v>0</v>
      </c>
      <c r="F1318" s="137">
        <v>5</v>
      </c>
      <c r="G1318" s="140" t="str">
        <f>申込一覧表!CD102</f>
        <v>999:99.99</v>
      </c>
    </row>
    <row r="1319" spans="1:7" x14ac:dyDescent="0.15">
      <c r="A1319" s="140" t="str">
        <f>IF(申込一覧表!AF103="","",申込一覧表!AO103)</f>
        <v/>
      </c>
      <c r="B1319" s="140" t="str">
        <f>申込一覧表!BG103</f>
        <v/>
      </c>
      <c r="C1319" s="140" t="str">
        <f>申込一覧表!BR103</f>
        <v/>
      </c>
      <c r="D1319" s="140" t="str">
        <f>申込一覧表!AR103</f>
        <v/>
      </c>
      <c r="E1319" s="137">
        <v>0</v>
      </c>
      <c r="F1319" s="137">
        <v>5</v>
      </c>
      <c r="G1319" s="140" t="str">
        <f>申込一覧表!CD103</f>
        <v>999:99.99</v>
      </c>
    </row>
    <row r="1320" spans="1:7" x14ac:dyDescent="0.15">
      <c r="A1320" s="140" t="str">
        <f>IF(申込一覧表!AF104="","",申込一覧表!AO104)</f>
        <v/>
      </c>
      <c r="B1320" s="140" t="str">
        <f>申込一覧表!BG104</f>
        <v/>
      </c>
      <c r="C1320" s="140" t="str">
        <f>申込一覧表!BR104</f>
        <v/>
      </c>
      <c r="D1320" s="140" t="str">
        <f>申込一覧表!AR104</f>
        <v/>
      </c>
      <c r="E1320" s="137">
        <v>0</v>
      </c>
      <c r="F1320" s="137">
        <v>5</v>
      </c>
      <c r="G1320" s="140" t="str">
        <f>申込一覧表!CD104</f>
        <v>999:99.99</v>
      </c>
    </row>
    <row r="1321" spans="1:7" x14ac:dyDescent="0.15">
      <c r="A1321" s="140" t="str">
        <f>IF(申込一覧表!AF105="","",申込一覧表!AO105)</f>
        <v/>
      </c>
      <c r="B1321" s="140" t="str">
        <f>申込一覧表!BG105</f>
        <v/>
      </c>
      <c r="C1321" s="140" t="str">
        <f>申込一覧表!BR105</f>
        <v/>
      </c>
      <c r="D1321" s="140" t="str">
        <f>申込一覧表!AR105</f>
        <v/>
      </c>
      <c r="E1321" s="137">
        <v>0</v>
      </c>
      <c r="F1321" s="137">
        <v>5</v>
      </c>
      <c r="G1321" s="140" t="str">
        <f>申込一覧表!CD105</f>
        <v>999:99.99</v>
      </c>
    </row>
    <row r="1322" spans="1:7" x14ac:dyDescent="0.15">
      <c r="A1322" s="140" t="str">
        <f>IF(申込一覧表!AF106="","",申込一覧表!AO106)</f>
        <v/>
      </c>
      <c r="B1322" s="140" t="str">
        <f>申込一覧表!BG106</f>
        <v/>
      </c>
      <c r="C1322" s="140" t="str">
        <f>申込一覧表!BR106</f>
        <v/>
      </c>
      <c r="D1322" s="140" t="str">
        <f>申込一覧表!AR106</f>
        <v/>
      </c>
      <c r="E1322" s="137">
        <v>0</v>
      </c>
      <c r="F1322" s="137">
        <v>5</v>
      </c>
      <c r="G1322" s="140" t="str">
        <f>申込一覧表!CD106</f>
        <v>999:99.99</v>
      </c>
    </row>
    <row r="1323" spans="1:7" x14ac:dyDescent="0.15">
      <c r="A1323" s="140" t="str">
        <f>IF(申込一覧表!AF107="","",申込一覧表!AO107)</f>
        <v/>
      </c>
      <c r="B1323" s="140" t="str">
        <f>申込一覧表!BG107</f>
        <v/>
      </c>
      <c r="C1323" s="140" t="str">
        <f>申込一覧表!BR107</f>
        <v/>
      </c>
      <c r="D1323" s="140" t="str">
        <f>申込一覧表!AR107</f>
        <v/>
      </c>
      <c r="E1323" s="137">
        <v>0</v>
      </c>
      <c r="F1323" s="137">
        <v>5</v>
      </c>
      <c r="G1323" s="140" t="str">
        <f>申込一覧表!CD107</f>
        <v>999:99.99</v>
      </c>
    </row>
    <row r="1324" spans="1:7" x14ac:dyDescent="0.15">
      <c r="A1324" s="140" t="str">
        <f>IF(申込一覧表!AF108="","",申込一覧表!AO108)</f>
        <v/>
      </c>
      <c r="B1324" s="140" t="str">
        <f>申込一覧表!BG108</f>
        <v/>
      </c>
      <c r="C1324" s="140" t="str">
        <f>申込一覧表!BR108</f>
        <v/>
      </c>
      <c r="D1324" s="140" t="str">
        <f>申込一覧表!AR108</f>
        <v/>
      </c>
      <c r="E1324" s="137">
        <v>0</v>
      </c>
      <c r="F1324" s="137">
        <v>5</v>
      </c>
      <c r="G1324" s="140" t="str">
        <f>申込一覧表!CD108</f>
        <v>999:99.99</v>
      </c>
    </row>
    <row r="1325" spans="1:7" x14ac:dyDescent="0.15">
      <c r="A1325" s="140" t="str">
        <f>IF(申込一覧表!AF109="","",申込一覧表!AO109)</f>
        <v/>
      </c>
      <c r="B1325" s="140" t="str">
        <f>申込一覧表!BG109</f>
        <v/>
      </c>
      <c r="C1325" s="140" t="str">
        <f>申込一覧表!BR109</f>
        <v/>
      </c>
      <c r="D1325" s="140" t="str">
        <f>申込一覧表!AR109</f>
        <v/>
      </c>
      <c r="E1325" s="137">
        <v>0</v>
      </c>
      <c r="F1325" s="137">
        <v>5</v>
      </c>
      <c r="G1325" s="140" t="str">
        <f>申込一覧表!CD109</f>
        <v>999:99.99</v>
      </c>
    </row>
    <row r="1326" spans="1:7" x14ac:dyDescent="0.15">
      <c r="A1326" s="140" t="str">
        <f>IF(申込一覧表!AF110="","",申込一覧表!AO110)</f>
        <v/>
      </c>
      <c r="B1326" s="140" t="str">
        <f>申込一覧表!BG110</f>
        <v/>
      </c>
      <c r="C1326" s="140" t="str">
        <f>申込一覧表!BR110</f>
        <v/>
      </c>
      <c r="D1326" s="140" t="str">
        <f>申込一覧表!AR110</f>
        <v/>
      </c>
      <c r="E1326" s="137">
        <v>0</v>
      </c>
      <c r="F1326" s="137">
        <v>5</v>
      </c>
      <c r="G1326" s="140" t="str">
        <f>申込一覧表!CD110</f>
        <v>999:99.99</v>
      </c>
    </row>
    <row r="1327" spans="1:7" x14ac:dyDescent="0.15">
      <c r="A1327" s="140" t="str">
        <f>IF(申込一覧表!AF111="","",申込一覧表!AO111)</f>
        <v/>
      </c>
      <c r="B1327" s="140" t="str">
        <f>申込一覧表!BG111</f>
        <v/>
      </c>
      <c r="C1327" s="140" t="str">
        <f>申込一覧表!BR111</f>
        <v/>
      </c>
      <c r="D1327" s="140" t="str">
        <f>申込一覧表!AR111</f>
        <v/>
      </c>
      <c r="E1327" s="137">
        <v>0</v>
      </c>
      <c r="F1327" s="137">
        <v>5</v>
      </c>
      <c r="G1327" s="140" t="str">
        <f>申込一覧表!CD111</f>
        <v>999:99.99</v>
      </c>
    </row>
    <row r="1328" spans="1:7" x14ac:dyDescent="0.15">
      <c r="A1328" s="140" t="str">
        <f>IF(申込一覧表!AF112="","",申込一覧表!AO112)</f>
        <v/>
      </c>
      <c r="B1328" s="140" t="str">
        <f>申込一覧表!BG112</f>
        <v/>
      </c>
      <c r="C1328" s="140" t="str">
        <f>申込一覧表!BR112</f>
        <v/>
      </c>
      <c r="D1328" s="140" t="str">
        <f>申込一覧表!AR112</f>
        <v/>
      </c>
      <c r="E1328" s="137">
        <v>0</v>
      </c>
      <c r="F1328" s="137">
        <v>5</v>
      </c>
      <c r="G1328" s="140" t="str">
        <f>申込一覧表!CD112</f>
        <v>999:99.99</v>
      </c>
    </row>
    <row r="1329" spans="1:7" x14ac:dyDescent="0.15">
      <c r="A1329" s="140" t="str">
        <f>IF(申込一覧表!AF113="","",申込一覧表!AO113)</f>
        <v/>
      </c>
      <c r="B1329" s="140" t="str">
        <f>申込一覧表!BG113</f>
        <v/>
      </c>
      <c r="C1329" s="140" t="str">
        <f>申込一覧表!BR113</f>
        <v/>
      </c>
      <c r="D1329" s="140" t="str">
        <f>申込一覧表!AR113</f>
        <v/>
      </c>
      <c r="E1329" s="137">
        <v>0</v>
      </c>
      <c r="F1329" s="137">
        <v>5</v>
      </c>
      <c r="G1329" s="140" t="str">
        <f>申込一覧表!CD113</f>
        <v>999:99.99</v>
      </c>
    </row>
    <row r="1330" spans="1:7" x14ac:dyDescent="0.15">
      <c r="A1330" s="140" t="str">
        <f>IF(申込一覧表!AF114="","",申込一覧表!AO114)</f>
        <v/>
      </c>
      <c r="B1330" s="140" t="str">
        <f>申込一覧表!BG114</f>
        <v/>
      </c>
      <c r="C1330" s="140" t="str">
        <f>申込一覧表!BR114</f>
        <v/>
      </c>
      <c r="D1330" s="140" t="str">
        <f>申込一覧表!AR114</f>
        <v/>
      </c>
      <c r="E1330" s="137">
        <v>0</v>
      </c>
      <c r="F1330" s="137">
        <v>5</v>
      </c>
      <c r="G1330" s="140" t="str">
        <f>申込一覧表!CD114</f>
        <v>999:99.99</v>
      </c>
    </row>
    <row r="1331" spans="1:7" x14ac:dyDescent="0.15">
      <c r="A1331" s="140" t="str">
        <f>IF(申込一覧表!AF115="","",申込一覧表!AO115)</f>
        <v/>
      </c>
      <c r="B1331" s="140" t="str">
        <f>申込一覧表!BG115</f>
        <v/>
      </c>
      <c r="C1331" s="140" t="str">
        <f>申込一覧表!BR115</f>
        <v/>
      </c>
      <c r="D1331" s="140" t="str">
        <f>申込一覧表!AR115</f>
        <v/>
      </c>
      <c r="E1331" s="137">
        <v>0</v>
      </c>
      <c r="F1331" s="137">
        <v>5</v>
      </c>
      <c r="G1331" s="140" t="str">
        <f>申込一覧表!CD115</f>
        <v>999:99.99</v>
      </c>
    </row>
    <row r="1332" spans="1:7" x14ac:dyDescent="0.15">
      <c r="A1332" s="140" t="str">
        <f>IF(申込一覧表!AF116="","",申込一覧表!AO116)</f>
        <v/>
      </c>
      <c r="B1332" s="140" t="str">
        <f>申込一覧表!BG116</f>
        <v/>
      </c>
      <c r="C1332" s="140" t="str">
        <f>申込一覧表!BR116</f>
        <v/>
      </c>
      <c r="D1332" s="140" t="str">
        <f>申込一覧表!AR116</f>
        <v/>
      </c>
      <c r="E1332" s="137">
        <v>0</v>
      </c>
      <c r="F1332" s="137">
        <v>5</v>
      </c>
      <c r="G1332" s="140" t="str">
        <f>申込一覧表!CD116</f>
        <v>999:99.99</v>
      </c>
    </row>
    <row r="1333" spans="1:7" x14ac:dyDescent="0.15">
      <c r="A1333" s="140" t="str">
        <f>IF(申込一覧表!AF117="","",申込一覧表!AO117)</f>
        <v/>
      </c>
      <c r="B1333" s="140" t="str">
        <f>申込一覧表!BG117</f>
        <v/>
      </c>
      <c r="C1333" s="140" t="str">
        <f>申込一覧表!BR117</f>
        <v/>
      </c>
      <c r="D1333" s="140" t="str">
        <f>申込一覧表!AR117</f>
        <v/>
      </c>
      <c r="E1333" s="137">
        <v>0</v>
      </c>
      <c r="F1333" s="137">
        <v>5</v>
      </c>
      <c r="G1333" s="140" t="str">
        <f>申込一覧表!CD117</f>
        <v>999:99.99</v>
      </c>
    </row>
    <row r="1334" spans="1:7" x14ac:dyDescent="0.15">
      <c r="A1334" s="140" t="str">
        <f>IF(申込一覧表!AF118="","",申込一覧表!AO118)</f>
        <v/>
      </c>
      <c r="B1334" s="140" t="str">
        <f>申込一覧表!BG118</f>
        <v/>
      </c>
      <c r="C1334" s="140" t="str">
        <f>申込一覧表!BR118</f>
        <v/>
      </c>
      <c r="D1334" s="140" t="str">
        <f>申込一覧表!AR118</f>
        <v/>
      </c>
      <c r="E1334" s="137">
        <v>0</v>
      </c>
      <c r="F1334" s="137">
        <v>5</v>
      </c>
      <c r="G1334" s="140" t="str">
        <f>申込一覧表!CD118</f>
        <v>999:99.99</v>
      </c>
    </row>
    <row r="1335" spans="1:7" x14ac:dyDescent="0.15">
      <c r="A1335" s="140" t="str">
        <f>IF(申込一覧表!AF119="","",申込一覧表!AO119)</f>
        <v/>
      </c>
      <c r="B1335" s="140" t="str">
        <f>申込一覧表!BG119</f>
        <v/>
      </c>
      <c r="C1335" s="140" t="str">
        <f>申込一覧表!BR119</f>
        <v/>
      </c>
      <c r="D1335" s="140" t="str">
        <f>申込一覧表!AR119</f>
        <v/>
      </c>
      <c r="E1335" s="137">
        <v>0</v>
      </c>
      <c r="F1335" s="137">
        <v>5</v>
      </c>
      <c r="G1335" s="140" t="str">
        <f>申込一覧表!CD119</f>
        <v>999:99.99</v>
      </c>
    </row>
    <row r="1336" spans="1:7" x14ac:dyDescent="0.15">
      <c r="A1336" s="140" t="str">
        <f>IF(申込一覧表!AF120="","",申込一覧表!AO120)</f>
        <v/>
      </c>
      <c r="B1336" s="140" t="str">
        <f>申込一覧表!BG120</f>
        <v/>
      </c>
      <c r="C1336" s="140" t="str">
        <f>申込一覧表!BR120</f>
        <v/>
      </c>
      <c r="D1336" s="140" t="str">
        <f>申込一覧表!AR120</f>
        <v/>
      </c>
      <c r="E1336" s="137">
        <v>0</v>
      </c>
      <c r="F1336" s="137">
        <v>5</v>
      </c>
      <c r="G1336" s="140" t="str">
        <f>申込一覧表!CD120</f>
        <v>999:99.99</v>
      </c>
    </row>
    <row r="1337" spans="1:7" x14ac:dyDescent="0.15">
      <c r="A1337" s="140" t="str">
        <f>IF(申込一覧表!AF121="","",申込一覧表!AO121)</f>
        <v/>
      </c>
      <c r="B1337" s="140" t="str">
        <f>申込一覧表!BG121</f>
        <v/>
      </c>
      <c r="C1337" s="140" t="str">
        <f>申込一覧表!BR121</f>
        <v/>
      </c>
      <c r="D1337" s="140" t="str">
        <f>申込一覧表!AR121</f>
        <v/>
      </c>
      <c r="E1337" s="137">
        <v>0</v>
      </c>
      <c r="F1337" s="137">
        <v>5</v>
      </c>
      <c r="G1337" s="140" t="str">
        <f>申込一覧表!CD121</f>
        <v>999:99.99</v>
      </c>
    </row>
    <row r="1338" spans="1:7" x14ac:dyDescent="0.15">
      <c r="A1338" s="140" t="str">
        <f>IF(申込一覧表!AF122="","",申込一覧表!AO122)</f>
        <v/>
      </c>
      <c r="B1338" s="140" t="str">
        <f>申込一覧表!BG122</f>
        <v/>
      </c>
      <c r="C1338" s="140" t="str">
        <f>申込一覧表!BR122</f>
        <v/>
      </c>
      <c r="D1338" s="140" t="str">
        <f>申込一覧表!AR122</f>
        <v/>
      </c>
      <c r="E1338" s="137">
        <v>0</v>
      </c>
      <c r="F1338" s="137">
        <v>5</v>
      </c>
      <c r="G1338" s="140" t="str">
        <f>申込一覧表!CD122</f>
        <v>999:99.99</v>
      </c>
    </row>
    <row r="1339" spans="1:7" x14ac:dyDescent="0.15">
      <c r="A1339" s="140" t="str">
        <f>IF(申込一覧表!AF123="","",申込一覧表!AO123)</f>
        <v/>
      </c>
      <c r="B1339" s="140" t="str">
        <f>申込一覧表!BG123</f>
        <v/>
      </c>
      <c r="C1339" s="140" t="str">
        <f>申込一覧表!BR123</f>
        <v/>
      </c>
      <c r="D1339" s="140" t="str">
        <f>申込一覧表!AR123</f>
        <v/>
      </c>
      <c r="E1339" s="137">
        <v>0</v>
      </c>
      <c r="F1339" s="137">
        <v>5</v>
      </c>
      <c r="G1339" s="140" t="str">
        <f>申込一覧表!CD123</f>
        <v>999:99.99</v>
      </c>
    </row>
    <row r="1340" spans="1:7" x14ac:dyDescent="0.15">
      <c r="A1340" s="140" t="str">
        <f>IF(申込一覧表!AF124="","",申込一覧表!AO124)</f>
        <v/>
      </c>
      <c r="B1340" s="140" t="str">
        <f>申込一覧表!BG124</f>
        <v/>
      </c>
      <c r="C1340" s="140" t="str">
        <f>申込一覧表!BR124</f>
        <v/>
      </c>
      <c r="D1340" s="140" t="str">
        <f>申込一覧表!AR124</f>
        <v/>
      </c>
      <c r="E1340" s="137">
        <v>0</v>
      </c>
      <c r="F1340" s="137">
        <v>5</v>
      </c>
      <c r="G1340" s="140" t="str">
        <f>申込一覧表!CD124</f>
        <v>999:99.99</v>
      </c>
    </row>
    <row r="1341" spans="1:7" x14ac:dyDescent="0.15">
      <c r="A1341" s="140" t="str">
        <f>IF(申込一覧表!AF125="","",申込一覧表!AO125)</f>
        <v/>
      </c>
      <c r="B1341" s="140" t="str">
        <f>申込一覧表!BG125</f>
        <v/>
      </c>
      <c r="C1341" s="140" t="str">
        <f>申込一覧表!BR125</f>
        <v/>
      </c>
      <c r="D1341" s="140" t="str">
        <f>申込一覧表!AR125</f>
        <v/>
      </c>
      <c r="E1341" s="137">
        <v>0</v>
      </c>
      <c r="F1341" s="137">
        <v>5</v>
      </c>
      <c r="G1341" s="140" t="str">
        <f>申込一覧表!CD125</f>
        <v>999:99.99</v>
      </c>
    </row>
    <row r="1342" spans="1:7" x14ac:dyDescent="0.15">
      <c r="A1342" s="140" t="str">
        <f>IF(申込一覧表!AF126="","",申込一覧表!AO126)</f>
        <v/>
      </c>
      <c r="B1342" s="140" t="str">
        <f>申込一覧表!BG126</f>
        <v/>
      </c>
      <c r="C1342" s="140" t="str">
        <f>申込一覧表!BR126</f>
        <v/>
      </c>
      <c r="D1342" s="140" t="str">
        <f>申込一覧表!AR126</f>
        <v/>
      </c>
      <c r="E1342" s="137">
        <v>0</v>
      </c>
      <c r="F1342" s="137">
        <v>5</v>
      </c>
      <c r="G1342" s="140" t="str">
        <f>申込一覧表!CD126</f>
        <v>999:99.99</v>
      </c>
    </row>
    <row r="1343" spans="1:7" x14ac:dyDescent="0.15">
      <c r="A1343" s="134" t="str">
        <f>IF(申込一覧表!AF127="","",申込一覧表!AO127)</f>
        <v/>
      </c>
      <c r="B1343" s="134" t="str">
        <f>申込一覧表!BG127</f>
        <v/>
      </c>
      <c r="C1343" s="134" t="str">
        <f>申込一覧表!BR127</f>
        <v/>
      </c>
      <c r="D1343" s="134" t="str">
        <f>申込一覧表!AR127</f>
        <v/>
      </c>
      <c r="E1343" s="138">
        <v>0</v>
      </c>
      <c r="F1343" s="138">
        <v>5</v>
      </c>
      <c r="G1343" s="134" t="str">
        <f>申込一覧表!CD127</f>
        <v>999:99.99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申込書</vt:lpstr>
      <vt:lpstr>申込一覧表</vt:lpstr>
      <vt:lpstr>リレーオーダー用紙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誓約書!Print_Area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otofukepool</cp:lastModifiedBy>
  <cp:lastPrinted>2015-05-26T01:12:05Z</cp:lastPrinted>
  <dcterms:created xsi:type="dcterms:W3CDTF">2003-04-18T11:12:20Z</dcterms:created>
  <dcterms:modified xsi:type="dcterms:W3CDTF">2022-07-13T03:34:33Z</dcterms:modified>
</cp:coreProperties>
</file>